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BuÇalışmaKitabı" defaultThemeVersion="124226"/>
  <mc:AlternateContent xmlns:mc="http://schemas.openxmlformats.org/markup-compatibility/2006">
    <mc:Choice Requires="x15">
      <x15ac:absPath xmlns:x15ac="http://schemas.microsoft.com/office/spreadsheetml/2010/11/ac" url="C:\Users\Okul\Desktop\"/>
    </mc:Choice>
  </mc:AlternateContent>
  <bookViews>
    <workbookView xWindow="0" yWindow="0" windowWidth="28800" windowHeight="11775" tabRatio="946" activeTab="2"/>
  </bookViews>
  <sheets>
    <sheet name="KİLŞİLER" sheetId="82" r:id="rId1"/>
    <sheet name="Sayfa1" sheetId="101" r:id="rId2"/>
    <sheet name="ŞÖFÖR VE SERVİS BİL." sheetId="81" r:id="rId3"/>
    <sheet name="ANA SAYFA" sheetId="7" r:id="rId4"/>
    <sheet name="1" sheetId="10" r:id="rId5"/>
    <sheet name="2" sheetId="42" r:id="rId6"/>
    <sheet name="3" sheetId="43" r:id="rId7"/>
    <sheet name="4" sheetId="44" r:id="rId8"/>
    <sheet name="5" sheetId="45" r:id="rId9"/>
    <sheet name="6" sheetId="46" r:id="rId10"/>
    <sheet name="7" sheetId="48" r:id="rId11"/>
    <sheet name="8" sheetId="49" r:id="rId12"/>
    <sheet name="9" sheetId="50" r:id="rId13"/>
    <sheet name="10" sheetId="51" r:id="rId14"/>
    <sheet name="11" sheetId="52" r:id="rId15"/>
    <sheet name="12" sheetId="62" r:id="rId16"/>
    <sheet name="13" sheetId="66" r:id="rId17"/>
    <sheet name="14" sheetId="67" r:id="rId18"/>
    <sheet name="15" sheetId="68" r:id="rId19"/>
    <sheet name="16" sheetId="69" r:id="rId20"/>
    <sheet name="17" sheetId="73" r:id="rId21"/>
    <sheet name="18" sheetId="74" r:id="rId22"/>
    <sheet name="19" sheetId="75" r:id="rId23"/>
    <sheet name="20" sheetId="77" r:id="rId24"/>
    <sheet name="21" sheetId="80" r:id="rId25"/>
    <sheet name="22" sheetId="85" r:id="rId26"/>
    <sheet name="23" sheetId="83" r:id="rId27"/>
    <sheet name="24" sheetId="86" r:id="rId28"/>
    <sheet name="25" sheetId="87" r:id="rId29"/>
    <sheet name="26" sheetId="88" r:id="rId30"/>
    <sheet name="27" sheetId="89" r:id="rId31"/>
    <sheet name="28" sheetId="90" r:id="rId32"/>
    <sheet name="29" sheetId="91" r:id="rId33"/>
    <sheet name="30" sheetId="92" r:id="rId34"/>
    <sheet name="31" sheetId="93" r:id="rId35"/>
    <sheet name="32" sheetId="94" r:id="rId36"/>
    <sheet name="33" sheetId="95" r:id="rId37"/>
    <sheet name="34" sheetId="96" r:id="rId38"/>
    <sheet name="35" sheetId="98" r:id="rId39"/>
    <sheet name="kontrol listesi" sheetId="100" r:id="rId40"/>
  </sheets>
  <definedNames>
    <definedName name="_xlnm._FilterDatabase" localSheetId="3" hidden="1">'ANA SAYFA'!$B$9:$D$13</definedName>
    <definedName name="_xlnm._FilterDatabase" localSheetId="0" hidden="1">KİLŞİLER!$A$3:$J$83</definedName>
    <definedName name="CalYear">'ANA SAYFA'!$P$3</definedName>
    <definedName name="Günler">{0,1,2,3,4,5,6} + {0;1;2;3;4;5}*7</definedName>
    <definedName name="WeekStart">'ANA SAYFA'!$I$230</definedName>
    <definedName name="_xlnm.Print_Area" localSheetId="3">'ANA SAYFA'!$A$8:$U$182</definedName>
    <definedName name="_xlnm.Print_Area" localSheetId="0">KİLŞİLER!$A$1:$J$83</definedName>
    <definedName name="_xlnm.Print_Area" localSheetId="39">'kontrol listesi'!$A$1:$N$41</definedName>
    <definedName name="_xlnm.Print_Area" localSheetId="2">'ŞÖFÖR VE SERVİS BİL.'!$A$1:$J$38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32" i="82" l="1"/>
  <c r="E131" i="82"/>
  <c r="E130" i="82"/>
  <c r="E129" i="82"/>
  <c r="E128" i="82"/>
  <c r="E127" i="82"/>
  <c r="E126" i="82"/>
  <c r="E125" i="82"/>
  <c r="E124" i="82"/>
  <c r="E123" i="82"/>
  <c r="E122" i="82"/>
  <c r="E121" i="82"/>
  <c r="E120" i="82"/>
  <c r="E119" i="82"/>
  <c r="E118" i="82"/>
  <c r="E117" i="82"/>
  <c r="E116" i="82"/>
  <c r="E115" i="82"/>
  <c r="E114" i="82"/>
  <c r="E113" i="82"/>
  <c r="E112" i="82"/>
  <c r="E111" i="82"/>
  <c r="E110" i="82"/>
  <c r="E109" i="82"/>
  <c r="E108" i="82"/>
  <c r="E107" i="82"/>
  <c r="E106" i="82"/>
  <c r="E105" i="82"/>
  <c r="E104" i="82"/>
  <c r="E103" i="82"/>
  <c r="E102" i="82"/>
  <c r="E101" i="82"/>
  <c r="E100" i="82"/>
  <c r="E99" i="82"/>
  <c r="E98" i="82"/>
  <c r="E97" i="82"/>
  <c r="E96" i="82"/>
  <c r="E95" i="82"/>
  <c r="E94" i="82"/>
  <c r="E93" i="82"/>
  <c r="E92" i="82"/>
  <c r="E91" i="82"/>
  <c r="E90" i="82"/>
  <c r="E89" i="82"/>
  <c r="E88" i="82"/>
  <c r="E87" i="82"/>
  <c r="E86" i="82"/>
  <c r="E85" i="82"/>
  <c r="E84" i="82"/>
  <c r="E83" i="82"/>
  <c r="E82" i="82"/>
  <c r="E81" i="82"/>
  <c r="E80" i="82"/>
  <c r="E79" i="82"/>
  <c r="E78" i="82"/>
  <c r="E77" i="82"/>
  <c r="E76" i="82"/>
  <c r="E75" i="82"/>
  <c r="E74" i="82"/>
  <c r="E73" i="82"/>
  <c r="E72" i="82"/>
  <c r="E71" i="82"/>
  <c r="E70" i="82"/>
  <c r="E69" i="82"/>
  <c r="E68" i="82"/>
  <c r="E67" i="82"/>
  <c r="E66" i="82"/>
  <c r="E65" i="82"/>
  <c r="E64" i="82"/>
  <c r="E63" i="82"/>
  <c r="E62" i="82"/>
  <c r="E61" i="82"/>
  <c r="E60" i="82"/>
  <c r="E59" i="82"/>
  <c r="E58" i="82"/>
  <c r="E57" i="82"/>
  <c r="E56" i="82"/>
  <c r="E55" i="82"/>
  <c r="E54" i="82"/>
  <c r="E53" i="82"/>
  <c r="E52" i="82"/>
  <c r="E51" i="82"/>
  <c r="E50" i="82"/>
  <c r="E49" i="82"/>
  <c r="E48" i="82"/>
  <c r="E47" i="82"/>
  <c r="E46" i="82"/>
  <c r="E45" i="82"/>
  <c r="E44" i="82"/>
  <c r="E43" i="82"/>
  <c r="E42" i="82"/>
  <c r="E41" i="82"/>
  <c r="E40" i="82"/>
  <c r="E39" i="82"/>
  <c r="E38" i="82"/>
  <c r="E37" i="82"/>
  <c r="E36" i="82"/>
  <c r="E35" i="82"/>
  <c r="E34" i="82"/>
  <c r="E33" i="82"/>
  <c r="E32" i="82"/>
  <c r="E31" i="82"/>
  <c r="E30" i="82"/>
  <c r="E29" i="82"/>
  <c r="E28" i="82"/>
  <c r="E27" i="82"/>
  <c r="E26" i="82"/>
  <c r="E25" i="82"/>
  <c r="E24" i="82"/>
  <c r="E23" i="82"/>
  <c r="E22" i="82"/>
  <c r="E21" i="82"/>
  <c r="E20" i="82"/>
  <c r="E19" i="82"/>
  <c r="E18" i="82"/>
  <c r="E17" i="82"/>
  <c r="E16" i="82"/>
  <c r="E15" i="82"/>
  <c r="E14" i="82"/>
  <c r="E13" i="82"/>
  <c r="E12" i="82"/>
  <c r="E11" i="82"/>
  <c r="E10" i="82"/>
  <c r="E9" i="82"/>
  <c r="E8" i="82"/>
  <c r="E7" i="82"/>
  <c r="E6" i="82"/>
  <c r="E5" i="82"/>
  <c r="E4" i="82"/>
  <c r="T46" i="7" l="1"/>
  <c r="K156" i="7"/>
  <c r="L156" i="7"/>
  <c r="F19" i="81"/>
  <c r="F20" i="81"/>
  <c r="F22" i="81"/>
  <c r="F23" i="81"/>
  <c r="F24" i="81"/>
  <c r="F25" i="81"/>
  <c r="F11" i="81"/>
  <c r="F13" i="81"/>
  <c r="F14" i="81"/>
  <c r="F15" i="81"/>
  <c r="F17" i="81"/>
  <c r="F18" i="81"/>
  <c r="F4" i="81"/>
  <c r="F5" i="81"/>
  <c r="F6" i="81"/>
  <c r="F7" i="81"/>
  <c r="F9" i="81"/>
  <c r="F10" i="81"/>
  <c r="F3" i="81"/>
  <c r="F33" i="81" l="1"/>
  <c r="L162" i="7"/>
  <c r="G27" i="100" l="1"/>
  <c r="G28" i="100"/>
  <c r="F20" i="100" l="1"/>
  <c r="F21" i="100"/>
  <c r="F22" i="100"/>
  <c r="F23" i="100"/>
  <c r="F24" i="100"/>
  <c r="F25" i="100"/>
  <c r="F26" i="100"/>
  <c r="F27" i="100"/>
  <c r="F28" i="100"/>
  <c r="F29" i="100"/>
  <c r="F30" i="100"/>
  <c r="F31" i="100"/>
  <c r="F32" i="100"/>
  <c r="F33" i="100"/>
  <c r="F34" i="100"/>
  <c r="F35" i="100"/>
  <c r="F36" i="100"/>
  <c r="F4" i="100"/>
  <c r="F5" i="100"/>
  <c r="F6" i="100"/>
  <c r="F7" i="100"/>
  <c r="F8" i="100"/>
  <c r="F9" i="100"/>
  <c r="F10" i="100"/>
  <c r="F11" i="100"/>
  <c r="F12" i="100"/>
  <c r="F13" i="100"/>
  <c r="F14" i="100"/>
  <c r="F16" i="100"/>
  <c r="F17" i="100"/>
  <c r="F18" i="100"/>
  <c r="F19" i="100"/>
  <c r="F3" i="100"/>
  <c r="K4" i="100"/>
  <c r="K5" i="100"/>
  <c r="K6" i="100"/>
  <c r="K7" i="100"/>
  <c r="K8" i="100"/>
  <c r="K9" i="100"/>
  <c r="K10" i="100"/>
  <c r="K11" i="100"/>
  <c r="K12" i="100"/>
  <c r="K13" i="100"/>
  <c r="K14" i="100"/>
  <c r="K16" i="100"/>
  <c r="K17" i="100"/>
  <c r="K18" i="100"/>
  <c r="K19" i="100"/>
  <c r="K20" i="100"/>
  <c r="K21" i="100"/>
  <c r="K22" i="100"/>
  <c r="K23" i="100"/>
  <c r="K24" i="100"/>
  <c r="K25" i="100"/>
  <c r="K26" i="100"/>
  <c r="K27" i="100"/>
  <c r="K28" i="100"/>
  <c r="K29" i="100"/>
  <c r="K30" i="100"/>
  <c r="K31" i="100"/>
  <c r="K32" i="100"/>
  <c r="K33" i="100"/>
  <c r="K34" i="100"/>
  <c r="K35" i="100"/>
  <c r="K36" i="100"/>
  <c r="K3" i="100"/>
  <c r="G4" i="100"/>
  <c r="G5" i="100"/>
  <c r="G6" i="100"/>
  <c r="G7" i="100"/>
  <c r="G8" i="100"/>
  <c r="G9" i="100"/>
  <c r="G10" i="100"/>
  <c r="G11" i="100"/>
  <c r="G12" i="100"/>
  <c r="G14" i="100"/>
  <c r="G15" i="100"/>
  <c r="G16" i="100"/>
  <c r="G17" i="100"/>
  <c r="G18" i="100"/>
  <c r="G19" i="100"/>
  <c r="G20" i="100"/>
  <c r="G21" i="100"/>
  <c r="G22" i="100"/>
  <c r="G23" i="100"/>
  <c r="G24" i="100"/>
  <c r="G25" i="100"/>
  <c r="G26" i="100"/>
  <c r="G29" i="100"/>
  <c r="G30" i="100"/>
  <c r="G31" i="100"/>
  <c r="G32" i="100"/>
  <c r="G33" i="100"/>
  <c r="G34" i="100"/>
  <c r="G35" i="100"/>
  <c r="G36" i="100"/>
  <c r="G3" i="100"/>
  <c r="B4" i="100"/>
  <c r="B5" i="100"/>
  <c r="B6" i="100"/>
  <c r="B7" i="100"/>
  <c r="B8" i="100"/>
  <c r="B9" i="100"/>
  <c r="B10" i="100"/>
  <c r="B11" i="100"/>
  <c r="B12" i="100"/>
  <c r="B13" i="100"/>
  <c r="B14" i="100"/>
  <c r="B15" i="100"/>
  <c r="B16" i="100"/>
  <c r="B17" i="100"/>
  <c r="B18" i="100"/>
  <c r="B19" i="100"/>
  <c r="B20" i="100"/>
  <c r="B21" i="100"/>
  <c r="B22" i="100"/>
  <c r="B23" i="100"/>
  <c r="B24" i="100"/>
  <c r="B25" i="100"/>
  <c r="B26" i="100"/>
  <c r="B27" i="100"/>
  <c r="B28" i="100"/>
  <c r="B29" i="100"/>
  <c r="B30" i="100"/>
  <c r="B31" i="100"/>
  <c r="B32" i="100"/>
  <c r="B33" i="100"/>
  <c r="B34" i="100"/>
  <c r="B35" i="100"/>
  <c r="B36" i="100"/>
  <c r="B3" i="100"/>
  <c r="BB3" i="10" l="1"/>
  <c r="C4" i="100" l="1"/>
  <c r="C5" i="100"/>
  <c r="C6" i="100"/>
  <c r="C7" i="100"/>
  <c r="C8" i="100"/>
  <c r="C9" i="100"/>
  <c r="C10" i="100"/>
  <c r="C11" i="100"/>
  <c r="C12" i="100"/>
  <c r="C13" i="100"/>
  <c r="C14" i="100"/>
  <c r="C15" i="100"/>
  <c r="C16" i="100"/>
  <c r="C17" i="100"/>
  <c r="C18" i="100"/>
  <c r="C19" i="100"/>
  <c r="C20" i="100"/>
  <c r="C21" i="100"/>
  <c r="C22" i="100"/>
  <c r="C24" i="100"/>
  <c r="C25" i="100"/>
  <c r="C26" i="100"/>
  <c r="C27" i="100"/>
  <c r="C28" i="100"/>
  <c r="C29" i="100"/>
  <c r="C30" i="100"/>
  <c r="C31" i="100"/>
  <c r="C32" i="100"/>
  <c r="C33" i="100"/>
  <c r="C34" i="100"/>
  <c r="C35" i="100"/>
  <c r="C36" i="100"/>
  <c r="C3" i="100"/>
  <c r="C23" i="100" l="1"/>
  <c r="C37" i="100"/>
  <c r="C32" i="98"/>
  <c r="F5" i="98"/>
  <c r="AL37" i="98"/>
  <c r="E37" i="98"/>
  <c r="BJ6" i="98"/>
  <c r="BH6" i="98"/>
  <c r="BF6" i="98"/>
  <c r="R6" i="98"/>
  <c r="P6" i="98"/>
  <c r="N6" i="98"/>
  <c r="L6" i="98"/>
  <c r="J6" i="98"/>
  <c r="C5" i="98"/>
  <c r="BF3" i="98"/>
  <c r="BB3" i="98"/>
  <c r="L2" i="98"/>
  <c r="D310" i="7" l="1"/>
  <c r="H310" i="7"/>
  <c r="L310" i="7"/>
  <c r="P310" i="7"/>
  <c r="T310" i="7"/>
  <c r="D311" i="7"/>
  <c r="H311" i="7"/>
  <c r="L311" i="7"/>
  <c r="P311" i="7"/>
  <c r="T311" i="7"/>
  <c r="D312" i="7"/>
  <c r="H312" i="7"/>
  <c r="L312" i="7"/>
  <c r="P312" i="7"/>
  <c r="T312" i="7"/>
  <c r="W332" i="7"/>
  <c r="W333" i="7"/>
  <c r="W334" i="7"/>
  <c r="W335" i="7"/>
  <c r="B353" i="7"/>
  <c r="B354" i="7" s="1"/>
  <c r="J353" i="7"/>
  <c r="J354" i="7" s="1"/>
  <c r="B355" i="7"/>
  <c r="C355" i="7"/>
  <c r="D355" i="7"/>
  <c r="E355" i="7"/>
  <c r="F355" i="7"/>
  <c r="G355" i="7"/>
  <c r="H355" i="7"/>
  <c r="J355" i="7"/>
  <c r="K355" i="7"/>
  <c r="L355" i="7"/>
  <c r="M355" i="7"/>
  <c r="N355" i="7"/>
  <c r="O355" i="7"/>
  <c r="P355" i="7"/>
  <c r="S357" i="7"/>
  <c r="T357" i="7" s="1"/>
  <c r="U357" i="7" s="1"/>
  <c r="S358" i="7"/>
  <c r="T358" i="7" s="1"/>
  <c r="U358" i="7" s="1"/>
  <c r="S359" i="7"/>
  <c r="T359" i="7" s="1"/>
  <c r="U359" i="7" s="1"/>
  <c r="S360" i="7"/>
  <c r="T360" i="7" s="1"/>
  <c r="U360" i="7" s="1"/>
  <c r="B363" i="7"/>
  <c r="B364" i="7" s="1"/>
  <c r="J363" i="7"/>
  <c r="J364" i="7" s="1"/>
  <c r="B365" i="7"/>
  <c r="C365" i="7"/>
  <c r="D365" i="7"/>
  <c r="E365" i="7"/>
  <c r="F365" i="7"/>
  <c r="G365" i="7"/>
  <c r="H365" i="7"/>
  <c r="J365" i="7"/>
  <c r="K365" i="7"/>
  <c r="L365" i="7"/>
  <c r="M365" i="7"/>
  <c r="N365" i="7"/>
  <c r="O365" i="7"/>
  <c r="P365" i="7"/>
  <c r="B373" i="7"/>
  <c r="B374" i="7" s="1"/>
  <c r="J373" i="7"/>
  <c r="J374" i="7" s="1"/>
  <c r="B375" i="7"/>
  <c r="C375" i="7"/>
  <c r="D375" i="7"/>
  <c r="E375" i="7"/>
  <c r="F375" i="7"/>
  <c r="G375" i="7"/>
  <c r="H375" i="7"/>
  <c r="J375" i="7"/>
  <c r="K375" i="7"/>
  <c r="L375" i="7"/>
  <c r="M375" i="7"/>
  <c r="N375" i="7"/>
  <c r="O375" i="7"/>
  <c r="P375" i="7"/>
  <c r="B383" i="7"/>
  <c r="B384" i="7" s="1"/>
  <c r="J383" i="7"/>
  <c r="J384" i="7" s="1"/>
  <c r="B385" i="7"/>
  <c r="C385" i="7"/>
  <c r="D385" i="7"/>
  <c r="E385" i="7"/>
  <c r="F385" i="7"/>
  <c r="G385" i="7"/>
  <c r="H385" i="7"/>
  <c r="J385" i="7"/>
  <c r="K385" i="7"/>
  <c r="L385" i="7"/>
  <c r="M385" i="7"/>
  <c r="N385" i="7"/>
  <c r="O385" i="7"/>
  <c r="P385" i="7"/>
  <c r="B393" i="7"/>
  <c r="B394" i="7" s="1"/>
  <c r="J393" i="7"/>
  <c r="J394" i="7" s="1"/>
  <c r="B395" i="7"/>
  <c r="C395" i="7"/>
  <c r="D395" i="7"/>
  <c r="E395" i="7"/>
  <c r="F395" i="7"/>
  <c r="G395" i="7"/>
  <c r="H395" i="7"/>
  <c r="J395" i="7"/>
  <c r="K395" i="7"/>
  <c r="L395" i="7"/>
  <c r="M395" i="7"/>
  <c r="N395" i="7"/>
  <c r="O395" i="7"/>
  <c r="P395" i="7"/>
  <c r="B403" i="7"/>
  <c r="B404" i="7" s="1"/>
  <c r="J403" i="7"/>
  <c r="J404" i="7" s="1"/>
  <c r="B405" i="7"/>
  <c r="C405" i="7"/>
  <c r="D405" i="7"/>
  <c r="E405" i="7"/>
  <c r="F405" i="7"/>
  <c r="G405" i="7"/>
  <c r="H405" i="7"/>
  <c r="J405" i="7"/>
  <c r="K405" i="7"/>
  <c r="L405" i="7"/>
  <c r="M405" i="7"/>
  <c r="N405" i="7"/>
  <c r="O405" i="7"/>
  <c r="P405" i="7"/>
  <c r="C5" i="10" l="1"/>
  <c r="F5" i="10"/>
  <c r="U6" i="10"/>
  <c r="U6" i="98" s="1"/>
  <c r="C32" i="10"/>
  <c r="W6" i="10" l="1"/>
  <c r="Y6" i="10" l="1"/>
  <c r="W6" i="98"/>
  <c r="AA6" i="10" l="1"/>
  <c r="Y6" i="98"/>
  <c r="AC6" i="10" l="1"/>
  <c r="AA6" i="98"/>
  <c r="AF6" i="10" l="1"/>
  <c r="AC6" i="98"/>
  <c r="AF6" i="98" l="1"/>
  <c r="AH6" i="10"/>
  <c r="AJ6" i="10" l="1"/>
  <c r="AH6" i="98"/>
  <c r="AL6" i="10" l="1"/>
  <c r="AJ6" i="98"/>
  <c r="AL37" i="96"/>
  <c r="E37" i="96"/>
  <c r="C32" i="96"/>
  <c r="R6" i="96"/>
  <c r="P6" i="96"/>
  <c r="N6" i="96"/>
  <c r="L6" i="96"/>
  <c r="J6" i="96"/>
  <c r="F5" i="96"/>
  <c r="C5" i="96"/>
  <c r="BF3" i="96"/>
  <c r="BB3" i="96"/>
  <c r="L2" i="96"/>
  <c r="AL37" i="95"/>
  <c r="E37" i="95"/>
  <c r="C32" i="95"/>
  <c r="R6" i="95"/>
  <c r="P6" i="95"/>
  <c r="N6" i="95"/>
  <c r="L6" i="95"/>
  <c r="J6" i="95"/>
  <c r="F5" i="95"/>
  <c r="C5" i="95"/>
  <c r="BF3" i="95"/>
  <c r="BB3" i="95"/>
  <c r="L2" i="95"/>
  <c r="AL37" i="94"/>
  <c r="E37" i="94"/>
  <c r="C32" i="94"/>
  <c r="R6" i="94"/>
  <c r="P6" i="94"/>
  <c r="N6" i="94"/>
  <c r="L6" i="94"/>
  <c r="J6" i="94"/>
  <c r="F5" i="94"/>
  <c r="C5" i="94"/>
  <c r="BF3" i="94"/>
  <c r="BB3" i="94"/>
  <c r="L2" i="94"/>
  <c r="AL37" i="93"/>
  <c r="E37" i="93"/>
  <c r="C32" i="93"/>
  <c r="R6" i="93"/>
  <c r="P6" i="93"/>
  <c r="N6" i="93"/>
  <c r="L6" i="93"/>
  <c r="J6" i="93"/>
  <c r="F5" i="93"/>
  <c r="C5" i="93"/>
  <c r="BF3" i="93"/>
  <c r="BB3" i="93"/>
  <c r="L2" i="93"/>
  <c r="AL37" i="92"/>
  <c r="E37" i="92"/>
  <c r="C32" i="92"/>
  <c r="R6" i="92"/>
  <c r="P6" i="92"/>
  <c r="N6" i="92"/>
  <c r="L6" i="92"/>
  <c r="J6" i="92"/>
  <c r="F5" i="92"/>
  <c r="C5" i="92"/>
  <c r="BF3" i="92"/>
  <c r="BB3" i="92"/>
  <c r="L2" i="92"/>
  <c r="AL37" i="91"/>
  <c r="E37" i="91"/>
  <c r="C32" i="91"/>
  <c r="R6" i="91"/>
  <c r="P6" i="91"/>
  <c r="N6" i="91"/>
  <c r="L6" i="91"/>
  <c r="J6" i="91"/>
  <c r="F5" i="91"/>
  <c r="C5" i="91"/>
  <c r="BF3" i="91"/>
  <c r="BB3" i="91"/>
  <c r="L2" i="91"/>
  <c r="AL37" i="90"/>
  <c r="E37" i="90"/>
  <c r="C32" i="90"/>
  <c r="R6" i="90"/>
  <c r="P6" i="90"/>
  <c r="N6" i="90"/>
  <c r="L6" i="90"/>
  <c r="F5" i="90"/>
  <c r="C5" i="90"/>
  <c r="BF3" i="90"/>
  <c r="L2" i="90"/>
  <c r="AL37" i="89"/>
  <c r="E37" i="89"/>
  <c r="C32" i="89"/>
  <c r="R6" i="89"/>
  <c r="P6" i="89"/>
  <c r="N6" i="89"/>
  <c r="L6" i="89"/>
  <c r="J6" i="89"/>
  <c r="F5" i="89"/>
  <c r="C5" i="89"/>
  <c r="BF3" i="89"/>
  <c r="BB3" i="89"/>
  <c r="L2" i="89"/>
  <c r="AL37" i="88"/>
  <c r="E37" i="88"/>
  <c r="C32" i="88"/>
  <c r="R6" i="88"/>
  <c r="P6" i="88"/>
  <c r="N6" i="88"/>
  <c r="L6" i="88"/>
  <c r="J6" i="88"/>
  <c r="F5" i="88"/>
  <c r="C5" i="88"/>
  <c r="BF3" i="88"/>
  <c r="BB3" i="88"/>
  <c r="L2" i="88"/>
  <c r="AL37" i="87"/>
  <c r="E37" i="87"/>
  <c r="C32" i="87"/>
  <c r="R6" i="87"/>
  <c r="P6" i="87"/>
  <c r="N6" i="87"/>
  <c r="L6" i="87"/>
  <c r="J6" i="87"/>
  <c r="F5" i="87"/>
  <c r="C5" i="87"/>
  <c r="BF3" i="87"/>
  <c r="BB3" i="87"/>
  <c r="L2" i="87"/>
  <c r="AL37" i="86"/>
  <c r="E37" i="86"/>
  <c r="C32" i="86"/>
  <c r="R6" i="86"/>
  <c r="P6" i="86"/>
  <c r="N6" i="86"/>
  <c r="L6" i="86"/>
  <c r="J6" i="86"/>
  <c r="F5" i="86"/>
  <c r="C5" i="86"/>
  <c r="BF3" i="86"/>
  <c r="BB3" i="86"/>
  <c r="L2" i="86"/>
  <c r="AL37" i="83"/>
  <c r="E37" i="83"/>
  <c r="C32" i="83"/>
  <c r="R6" i="83"/>
  <c r="P6" i="83"/>
  <c r="N6" i="83"/>
  <c r="L6" i="83"/>
  <c r="J6" i="83"/>
  <c r="F5" i="83"/>
  <c r="C5" i="83"/>
  <c r="BF3" i="83"/>
  <c r="BB3" i="83"/>
  <c r="L2" i="83"/>
  <c r="AL37" i="85"/>
  <c r="E37" i="85"/>
  <c r="C32" i="85"/>
  <c r="R6" i="85"/>
  <c r="P6" i="85"/>
  <c r="N6" i="85"/>
  <c r="L6" i="85"/>
  <c r="J6" i="85"/>
  <c r="F5" i="85"/>
  <c r="C5" i="85"/>
  <c r="BF3" i="85"/>
  <c r="BB3" i="85"/>
  <c r="L2" i="85"/>
  <c r="AL37" i="80"/>
  <c r="E37" i="80"/>
  <c r="C32" i="80"/>
  <c r="R6" i="80"/>
  <c r="P6" i="80"/>
  <c r="N6" i="80"/>
  <c r="L6" i="80"/>
  <c r="J6" i="80"/>
  <c r="F5" i="80"/>
  <c r="C5" i="80"/>
  <c r="BF3" i="80"/>
  <c r="BB3" i="80"/>
  <c r="L2" i="80"/>
  <c r="AL37" i="77"/>
  <c r="E37" i="77"/>
  <c r="C32" i="77"/>
  <c r="R6" i="77"/>
  <c r="P6" i="77"/>
  <c r="N6" i="77"/>
  <c r="L6" i="77"/>
  <c r="J6" i="77"/>
  <c r="F5" i="77"/>
  <c r="C5" i="77"/>
  <c r="BF3" i="77"/>
  <c r="BB3" i="77"/>
  <c r="L2" i="77"/>
  <c r="AL37" i="75"/>
  <c r="E37" i="75"/>
  <c r="C32" i="75"/>
  <c r="R6" i="75"/>
  <c r="P6" i="75"/>
  <c r="N6" i="75"/>
  <c r="L6" i="75"/>
  <c r="J6" i="75"/>
  <c r="F5" i="75"/>
  <c r="C5" i="75"/>
  <c r="BF3" i="75"/>
  <c r="BB3" i="75"/>
  <c r="L2" i="75"/>
  <c r="AL37" i="74"/>
  <c r="E37" i="74"/>
  <c r="C32" i="74"/>
  <c r="R6" i="74"/>
  <c r="P6" i="74"/>
  <c r="N6" i="74"/>
  <c r="L6" i="74"/>
  <c r="J6" i="74"/>
  <c r="F5" i="74"/>
  <c r="C5" i="74"/>
  <c r="BF3" i="74"/>
  <c r="BB3" i="74"/>
  <c r="L2" i="74"/>
  <c r="AL37" i="73"/>
  <c r="E37" i="73"/>
  <c r="C32" i="73"/>
  <c r="R6" i="73"/>
  <c r="P6" i="73"/>
  <c r="N6" i="73"/>
  <c r="L6" i="73"/>
  <c r="J6" i="73"/>
  <c r="F5" i="73"/>
  <c r="C5" i="73"/>
  <c r="BF3" i="73"/>
  <c r="BB3" i="73"/>
  <c r="L2" i="73"/>
  <c r="AL37" i="69"/>
  <c r="E37" i="69"/>
  <c r="C32" i="69"/>
  <c r="R6" i="69"/>
  <c r="P6" i="69"/>
  <c r="N6" i="69"/>
  <c r="L6" i="69"/>
  <c r="J6" i="69"/>
  <c r="F5" i="69"/>
  <c r="C5" i="69"/>
  <c r="BF3" i="69"/>
  <c r="BB3" i="69"/>
  <c r="L2" i="69"/>
  <c r="AL37" i="68"/>
  <c r="E37" i="68"/>
  <c r="C32" i="68"/>
  <c r="R6" i="68"/>
  <c r="P6" i="68"/>
  <c r="N6" i="68"/>
  <c r="L6" i="68"/>
  <c r="J6" i="68"/>
  <c r="F5" i="68"/>
  <c r="C5" i="68"/>
  <c r="BF3" i="68"/>
  <c r="BB3" i="68"/>
  <c r="L2" i="68"/>
  <c r="AL37" i="67"/>
  <c r="E37" i="67"/>
  <c r="C32" i="67"/>
  <c r="R6" i="67"/>
  <c r="P6" i="67"/>
  <c r="N6" i="67"/>
  <c r="L6" i="67"/>
  <c r="J6" i="67"/>
  <c r="F5" i="67"/>
  <c r="C5" i="67"/>
  <c r="BF3" i="67"/>
  <c r="BB3" i="67"/>
  <c r="L2" i="67"/>
  <c r="AL37" i="66"/>
  <c r="E37" i="66"/>
  <c r="C32" i="66"/>
  <c r="R6" i="66"/>
  <c r="P6" i="66"/>
  <c r="N6" i="66"/>
  <c r="L6" i="66"/>
  <c r="J6" i="66"/>
  <c r="F5" i="66"/>
  <c r="C5" i="66"/>
  <c r="BF3" i="66"/>
  <c r="BB3" i="66"/>
  <c r="L2" i="66"/>
  <c r="AL37" i="62"/>
  <c r="E37" i="62"/>
  <c r="C32" i="62"/>
  <c r="R6" i="62"/>
  <c r="P6" i="62"/>
  <c r="N6" i="62"/>
  <c r="L6" i="62"/>
  <c r="J6" i="62"/>
  <c r="F5" i="62"/>
  <c r="C5" i="62"/>
  <c r="BF3" i="62"/>
  <c r="BB3" i="62"/>
  <c r="L2" i="62"/>
  <c r="AL37" i="52"/>
  <c r="E37" i="52"/>
  <c r="C32" i="52"/>
  <c r="R6" i="52"/>
  <c r="P6" i="52"/>
  <c r="N6" i="52"/>
  <c r="L6" i="52"/>
  <c r="J6" i="52"/>
  <c r="F5" i="52"/>
  <c r="C5" i="52"/>
  <c r="BF3" i="52"/>
  <c r="BB3" i="52"/>
  <c r="L2" i="52"/>
  <c r="AL37" i="51"/>
  <c r="E37" i="51"/>
  <c r="C32" i="51"/>
  <c r="R6" i="51"/>
  <c r="P6" i="51"/>
  <c r="N6" i="51"/>
  <c r="L6" i="51"/>
  <c r="J6" i="51"/>
  <c r="F5" i="51"/>
  <c r="C5" i="51"/>
  <c r="BF3" i="51"/>
  <c r="BB3" i="51"/>
  <c r="L2" i="51"/>
  <c r="AL37" i="50"/>
  <c r="E37" i="50"/>
  <c r="C32" i="50"/>
  <c r="R6" i="50"/>
  <c r="P6" i="50"/>
  <c r="N6" i="50"/>
  <c r="L6" i="50"/>
  <c r="J6" i="50"/>
  <c r="F5" i="50"/>
  <c r="C5" i="50"/>
  <c r="BF3" i="50"/>
  <c r="BB3" i="50"/>
  <c r="L2" i="50"/>
  <c r="AL37" i="49"/>
  <c r="E37" i="49"/>
  <c r="C32" i="49"/>
  <c r="R6" i="49"/>
  <c r="P6" i="49"/>
  <c r="N6" i="49"/>
  <c r="L6" i="49"/>
  <c r="J6" i="49"/>
  <c r="F5" i="49"/>
  <c r="C5" i="49"/>
  <c r="BF3" i="49"/>
  <c r="BB3" i="49"/>
  <c r="L2" i="49"/>
  <c r="AL37" i="48"/>
  <c r="E37" i="48"/>
  <c r="C32" i="48"/>
  <c r="R6" i="48"/>
  <c r="P6" i="48"/>
  <c r="N6" i="48"/>
  <c r="L6" i="48"/>
  <c r="J6" i="48"/>
  <c r="F5" i="48"/>
  <c r="C5" i="48"/>
  <c r="BF3" i="48"/>
  <c r="BB3" i="48"/>
  <c r="L2" i="48"/>
  <c r="AL37" i="46"/>
  <c r="E37" i="46"/>
  <c r="C32" i="46"/>
  <c r="R6" i="46"/>
  <c r="P6" i="46"/>
  <c r="N6" i="46"/>
  <c r="L6" i="46"/>
  <c r="J6" i="46"/>
  <c r="F5" i="46"/>
  <c r="C5" i="46"/>
  <c r="BF3" i="46"/>
  <c r="BB3" i="46"/>
  <c r="L2" i="46"/>
  <c r="AL37" i="45"/>
  <c r="E37" i="45"/>
  <c r="C32" i="45"/>
  <c r="R6" i="45"/>
  <c r="P6" i="45"/>
  <c r="N6" i="45"/>
  <c r="L6" i="45"/>
  <c r="J6" i="45"/>
  <c r="F5" i="45"/>
  <c r="C5" i="45"/>
  <c r="BF3" i="45"/>
  <c r="BB3" i="45"/>
  <c r="L2" i="45"/>
  <c r="AL37" i="44"/>
  <c r="E37" i="44"/>
  <c r="C32" i="44"/>
  <c r="R6" i="44"/>
  <c r="P6" i="44"/>
  <c r="N6" i="44"/>
  <c r="L6" i="44"/>
  <c r="J6" i="44"/>
  <c r="F5" i="44"/>
  <c r="C5" i="44"/>
  <c r="BF3" i="44"/>
  <c r="BB3" i="44"/>
  <c r="L2" i="44"/>
  <c r="AL37" i="43"/>
  <c r="E37" i="43"/>
  <c r="C32" i="43"/>
  <c r="R6" i="43"/>
  <c r="P6" i="43"/>
  <c r="N6" i="43"/>
  <c r="L6" i="43"/>
  <c r="J6" i="43"/>
  <c r="F5" i="43"/>
  <c r="C5" i="43"/>
  <c r="BF3" i="43"/>
  <c r="BB3" i="43"/>
  <c r="L2" i="43"/>
  <c r="AL37" i="42"/>
  <c r="E37" i="42"/>
  <c r="C32" i="42"/>
  <c r="R6" i="42"/>
  <c r="P6" i="42"/>
  <c r="N6" i="42"/>
  <c r="L6" i="42"/>
  <c r="J6" i="42"/>
  <c r="F5" i="42"/>
  <c r="C5" i="42"/>
  <c r="BF3" i="42"/>
  <c r="BB3" i="42"/>
  <c r="L2" i="42"/>
  <c r="AL37" i="10"/>
  <c r="E37" i="10"/>
  <c r="L2" i="10"/>
  <c r="P281" i="7"/>
  <c r="O281" i="7"/>
  <c r="N281" i="7"/>
  <c r="M281" i="7"/>
  <c r="L281" i="7"/>
  <c r="K281" i="7"/>
  <c r="J281" i="7"/>
  <c r="H281" i="7"/>
  <c r="G281" i="7"/>
  <c r="F281" i="7"/>
  <c r="E281" i="7"/>
  <c r="D281" i="7"/>
  <c r="C281" i="7"/>
  <c r="B281" i="7"/>
  <c r="J279" i="7"/>
  <c r="B279" i="7"/>
  <c r="P271" i="7"/>
  <c r="O271" i="7"/>
  <c r="N271" i="7"/>
  <c r="M271" i="7"/>
  <c r="L271" i="7"/>
  <c r="K271" i="7"/>
  <c r="J271" i="7"/>
  <c r="H271" i="7"/>
  <c r="G271" i="7"/>
  <c r="F271" i="7"/>
  <c r="E271" i="7"/>
  <c r="D271" i="7"/>
  <c r="C271" i="7"/>
  <c r="B271" i="7"/>
  <c r="J269" i="7"/>
  <c r="J277" i="7" s="1" a="1"/>
  <c r="B269" i="7"/>
  <c r="P261" i="7"/>
  <c r="O261" i="7"/>
  <c r="N261" i="7"/>
  <c r="M261" i="7"/>
  <c r="L261" i="7"/>
  <c r="K261" i="7"/>
  <c r="J261" i="7"/>
  <c r="H261" i="7"/>
  <c r="G261" i="7"/>
  <c r="F261" i="7"/>
  <c r="E261" i="7"/>
  <c r="D261" i="7"/>
  <c r="C261" i="7"/>
  <c r="B261" i="7"/>
  <c r="J259" i="7"/>
  <c r="B259" i="7"/>
  <c r="P251" i="7"/>
  <c r="O251" i="7"/>
  <c r="N251" i="7"/>
  <c r="M251" i="7"/>
  <c r="L251" i="7"/>
  <c r="K251" i="7"/>
  <c r="J251" i="7"/>
  <c r="H251" i="7"/>
  <c r="G251" i="7"/>
  <c r="F251" i="7"/>
  <c r="E251" i="7"/>
  <c r="D251" i="7"/>
  <c r="C251" i="7"/>
  <c r="B251" i="7"/>
  <c r="J249" i="7"/>
  <c r="B249" i="7"/>
  <c r="P241" i="7"/>
  <c r="O241" i="7"/>
  <c r="N241" i="7"/>
  <c r="M241" i="7"/>
  <c r="L241" i="7"/>
  <c r="K241" i="7"/>
  <c r="J241" i="7"/>
  <c r="H241" i="7"/>
  <c r="G241" i="7"/>
  <c r="F241" i="7"/>
  <c r="E241" i="7"/>
  <c r="D241" i="7"/>
  <c r="C241" i="7"/>
  <c r="B241" i="7"/>
  <c r="J239" i="7"/>
  <c r="B239" i="7"/>
  <c r="W236" i="7"/>
  <c r="S236" i="7"/>
  <c r="T236" i="7" s="1"/>
  <c r="U236" i="7" s="1"/>
  <c r="W235" i="7"/>
  <c r="S235" i="7"/>
  <c r="T235" i="7" s="1"/>
  <c r="U235" i="7" s="1"/>
  <c r="W234" i="7"/>
  <c r="S234" i="7"/>
  <c r="T234" i="7" s="1"/>
  <c r="U234" i="7" s="1"/>
  <c r="W233" i="7"/>
  <c r="S233" i="7"/>
  <c r="T233" i="7" s="1"/>
  <c r="U233" i="7" s="1"/>
  <c r="P231" i="7"/>
  <c r="O231" i="7"/>
  <c r="N231" i="7"/>
  <c r="M231" i="7"/>
  <c r="L231" i="7"/>
  <c r="K231" i="7"/>
  <c r="J231" i="7"/>
  <c r="H231" i="7"/>
  <c r="G231" i="7"/>
  <c r="F231" i="7"/>
  <c r="E231" i="7"/>
  <c r="D231" i="7"/>
  <c r="C231" i="7"/>
  <c r="B231" i="7"/>
  <c r="J229" i="7"/>
  <c r="B229" i="7"/>
  <c r="T188" i="7"/>
  <c r="P188" i="7"/>
  <c r="L188" i="7"/>
  <c r="H188" i="7"/>
  <c r="D188" i="7"/>
  <c r="T187" i="7"/>
  <c r="P187" i="7"/>
  <c r="L187" i="7"/>
  <c r="H187" i="7"/>
  <c r="D187" i="7"/>
  <c r="T186" i="7"/>
  <c r="P186" i="7"/>
  <c r="L186" i="7"/>
  <c r="H186" i="7"/>
  <c r="D186" i="7"/>
  <c r="T163" i="7"/>
  <c r="C29" i="98" s="1"/>
  <c r="P163" i="7"/>
  <c r="C29" i="96" s="1"/>
  <c r="L163" i="7"/>
  <c r="C29" i="95" s="1"/>
  <c r="H163" i="7"/>
  <c r="C29" i="94" s="1"/>
  <c r="D163" i="7"/>
  <c r="C29" i="93" s="1"/>
  <c r="T162" i="7"/>
  <c r="P162" i="7"/>
  <c r="H162" i="7"/>
  <c r="D162" i="7"/>
  <c r="T161" i="7"/>
  <c r="P161" i="7"/>
  <c r="L161" i="7"/>
  <c r="H161" i="7"/>
  <c r="D161" i="7"/>
  <c r="T138" i="7"/>
  <c r="C29" i="92" s="1"/>
  <c r="P138" i="7"/>
  <c r="C29" i="91" s="1"/>
  <c r="L138" i="7"/>
  <c r="C29" i="90" s="1"/>
  <c r="H138" i="7"/>
  <c r="C29" i="89" s="1"/>
  <c r="D138" i="7"/>
  <c r="C29" i="88" s="1"/>
  <c r="T137" i="7"/>
  <c r="P137" i="7"/>
  <c r="L137" i="7"/>
  <c r="H137" i="7"/>
  <c r="D137" i="7"/>
  <c r="T136" i="7"/>
  <c r="P136" i="7"/>
  <c r="L136" i="7"/>
  <c r="H136" i="7"/>
  <c r="D136" i="7"/>
  <c r="T113" i="7"/>
  <c r="C29" i="87" s="1"/>
  <c r="P113" i="7"/>
  <c r="C29" i="86" s="1"/>
  <c r="L113" i="7"/>
  <c r="C29" i="83" s="1"/>
  <c r="H113" i="7"/>
  <c r="D113" i="7"/>
  <c r="T112" i="7"/>
  <c r="P112" i="7"/>
  <c r="L112" i="7"/>
  <c r="H112" i="7"/>
  <c r="D112" i="7"/>
  <c r="T111" i="7"/>
  <c r="P111" i="7"/>
  <c r="L111" i="7"/>
  <c r="H111" i="7"/>
  <c r="D111" i="7"/>
  <c r="T88" i="7"/>
  <c r="P88" i="7"/>
  <c r="C29" i="75" s="1"/>
  <c r="L88" i="7"/>
  <c r="C29" i="74" s="1"/>
  <c r="H88" i="7"/>
  <c r="C29" i="73" s="1"/>
  <c r="D88" i="7"/>
  <c r="C29" i="69" s="1"/>
  <c r="T87" i="7"/>
  <c r="P87" i="7"/>
  <c r="L87" i="7"/>
  <c r="H87" i="7"/>
  <c r="D87" i="7"/>
  <c r="T86" i="7"/>
  <c r="P86" i="7"/>
  <c r="L86" i="7"/>
  <c r="H86" i="7"/>
  <c r="D86" i="7"/>
  <c r="T63" i="7"/>
  <c r="C29" i="68" s="1"/>
  <c r="P63" i="7"/>
  <c r="C29" i="67" s="1"/>
  <c r="L63" i="7"/>
  <c r="C29" i="66" s="1"/>
  <c r="H63" i="7"/>
  <c r="C29" i="62" s="1"/>
  <c r="D63" i="7"/>
  <c r="C29" i="52" s="1"/>
  <c r="T62" i="7"/>
  <c r="P62" i="7"/>
  <c r="L62" i="7"/>
  <c r="H62" i="7"/>
  <c r="D62" i="7"/>
  <c r="T61" i="7"/>
  <c r="P61" i="7"/>
  <c r="L61" i="7"/>
  <c r="H61" i="7"/>
  <c r="D61" i="7"/>
  <c r="T38" i="7"/>
  <c r="C29" i="51" s="1"/>
  <c r="P38" i="7"/>
  <c r="C29" i="50" s="1"/>
  <c r="L38" i="7"/>
  <c r="C29" i="49" s="1"/>
  <c r="H38" i="7"/>
  <c r="C29" i="48" s="1"/>
  <c r="D38" i="7"/>
  <c r="C29" i="46" s="1"/>
  <c r="T37" i="7"/>
  <c r="P37" i="7"/>
  <c r="L37" i="7"/>
  <c r="H37" i="7"/>
  <c r="D37" i="7"/>
  <c r="T36" i="7"/>
  <c r="P36" i="7"/>
  <c r="L36" i="7"/>
  <c r="H36" i="7"/>
  <c r="D36" i="7"/>
  <c r="T13" i="7"/>
  <c r="C29" i="45" s="1"/>
  <c r="P13" i="7"/>
  <c r="C29" i="44" s="1"/>
  <c r="L13" i="7"/>
  <c r="C29" i="43" s="1"/>
  <c r="H13" i="7"/>
  <c r="C29" i="42" s="1"/>
  <c r="D13" i="7"/>
  <c r="C29" i="10" s="1"/>
  <c r="T12" i="7"/>
  <c r="P12" i="7"/>
  <c r="L12" i="7"/>
  <c r="H12" i="7"/>
  <c r="D12" i="7"/>
  <c r="T11" i="7"/>
  <c r="P11" i="7"/>
  <c r="L11" i="7"/>
  <c r="H11" i="7"/>
  <c r="D11" i="7"/>
  <c r="E11" i="10" l="1"/>
  <c r="H168" i="7"/>
  <c r="AN6" i="10"/>
  <c r="AL6" i="98"/>
  <c r="E14" i="10"/>
  <c r="D14" i="10"/>
  <c r="L18" i="7"/>
  <c r="E13" i="43" s="1"/>
  <c r="L20" i="7"/>
  <c r="E15" i="43" s="1"/>
  <c r="L22" i="7"/>
  <c r="E17" i="43" s="1"/>
  <c r="L24" i="7"/>
  <c r="E19" i="43" s="1"/>
  <c r="H17" i="7"/>
  <c r="E12" i="42" s="1"/>
  <c r="H19" i="7"/>
  <c r="E14" i="42" s="1"/>
  <c r="H21" i="7"/>
  <c r="E16" i="42" s="1"/>
  <c r="H23" i="7"/>
  <c r="E18" i="42" s="1"/>
  <c r="H25" i="7"/>
  <c r="E20" i="42" s="1"/>
  <c r="D21" i="7"/>
  <c r="E16" i="10" s="1"/>
  <c r="D23" i="7"/>
  <c r="E18" i="10" s="1"/>
  <c r="D25" i="7"/>
  <c r="E20" i="10" s="1"/>
  <c r="D27" i="7"/>
  <c r="E22" i="10" s="1"/>
  <c r="D29" i="7"/>
  <c r="E24" i="10" s="1"/>
  <c r="T43" i="7"/>
  <c r="E13" i="51" s="1"/>
  <c r="E15" i="51"/>
  <c r="E17" i="51"/>
  <c r="T49" i="7"/>
  <c r="E19" i="51" s="1"/>
  <c r="T51" i="7"/>
  <c r="E21" i="51" s="1"/>
  <c r="T53" i="7"/>
  <c r="E23" i="51" s="1"/>
  <c r="T55" i="7"/>
  <c r="E25" i="51" s="1"/>
  <c r="P45" i="7"/>
  <c r="E15" i="50" s="1"/>
  <c r="P47" i="7"/>
  <c r="E17" i="50" s="1"/>
  <c r="P49" i="7"/>
  <c r="E19" i="50" s="1"/>
  <c r="P51" i="7"/>
  <c r="E21" i="50" s="1"/>
  <c r="P53" i="7"/>
  <c r="E23" i="50" s="1"/>
  <c r="P55" i="7"/>
  <c r="E25" i="50" s="1"/>
  <c r="D46" i="7"/>
  <c r="E16" i="46" s="1"/>
  <c r="D48" i="7"/>
  <c r="E18" i="46" s="1"/>
  <c r="D50" i="7"/>
  <c r="E20" i="46" s="1"/>
  <c r="D52" i="7"/>
  <c r="E22" i="46" s="1"/>
  <c r="D54" i="7"/>
  <c r="E24" i="46" s="1"/>
  <c r="K44" i="7"/>
  <c r="D14" i="49" s="1"/>
  <c r="K48" i="7"/>
  <c r="D18" i="49" s="1"/>
  <c r="K52" i="7"/>
  <c r="D22" i="49" s="1"/>
  <c r="H51" i="7"/>
  <c r="E21" i="48" s="1"/>
  <c r="H55" i="7"/>
  <c r="E25" i="48" s="1"/>
  <c r="G54" i="7"/>
  <c r="D24" i="48" s="1"/>
  <c r="G51" i="7"/>
  <c r="D21" i="48" s="1"/>
  <c r="G55" i="7"/>
  <c r="D25" i="48" s="1"/>
  <c r="O51" i="7"/>
  <c r="D21" i="50" s="1"/>
  <c r="O55" i="7"/>
  <c r="D25" i="50" s="1"/>
  <c r="C48" i="7"/>
  <c r="D18" i="46" s="1"/>
  <c r="K17" i="7"/>
  <c r="D12" i="43" s="1"/>
  <c r="K19" i="7"/>
  <c r="D14" i="43" s="1"/>
  <c r="K21" i="7"/>
  <c r="D16" i="43" s="1"/>
  <c r="K23" i="7"/>
  <c r="D18" i="43" s="1"/>
  <c r="G16" i="7"/>
  <c r="D11" i="42" s="1"/>
  <c r="G18" i="7"/>
  <c r="D13" i="42" s="1"/>
  <c r="G20" i="7"/>
  <c r="D15" i="42" s="1"/>
  <c r="G22" i="7"/>
  <c r="D17" i="42" s="1"/>
  <c r="G24" i="7"/>
  <c r="D19" i="42" s="1"/>
  <c r="G26" i="7"/>
  <c r="D21" i="42" s="1"/>
  <c r="C20" i="7"/>
  <c r="D15" i="10" s="1"/>
  <c r="C22" i="7"/>
  <c r="D17" i="10" s="1"/>
  <c r="C24" i="7"/>
  <c r="D19" i="10" s="1"/>
  <c r="C26" i="7"/>
  <c r="D21" i="10" s="1"/>
  <c r="C28" i="7"/>
  <c r="D23" i="10" s="1"/>
  <c r="C30" i="7"/>
  <c r="D25" i="10" s="1"/>
  <c r="D14" i="51"/>
  <c r="D16" i="51"/>
  <c r="S48" i="7"/>
  <c r="D18" i="51" s="1"/>
  <c r="S50" i="7"/>
  <c r="D20" i="51" s="1"/>
  <c r="S52" i="7"/>
  <c r="D22" i="51" s="1"/>
  <c r="S54" i="7"/>
  <c r="D24" i="51" s="1"/>
  <c r="D14" i="50"/>
  <c r="D16" i="50"/>
  <c r="O48" i="7"/>
  <c r="D18" i="50" s="1"/>
  <c r="O50" i="7"/>
  <c r="D20" i="50" s="1"/>
  <c r="O52" i="7"/>
  <c r="D22" i="50" s="1"/>
  <c r="O54" i="7"/>
  <c r="D24" i="50" s="1"/>
  <c r="C45" i="7"/>
  <c r="D15" i="46" s="1"/>
  <c r="C47" i="7"/>
  <c r="D17" i="46" s="1"/>
  <c r="C49" i="7"/>
  <c r="D19" i="46" s="1"/>
  <c r="C51" i="7"/>
  <c r="D21" i="46" s="1"/>
  <c r="C53" i="7"/>
  <c r="D23" i="46" s="1"/>
  <c r="C55" i="7"/>
  <c r="D25" i="46" s="1"/>
  <c r="K45" i="7"/>
  <c r="D15" i="49" s="1"/>
  <c r="K49" i="7"/>
  <c r="D19" i="49" s="1"/>
  <c r="K53" i="7"/>
  <c r="D23" i="49" s="1"/>
  <c r="H52" i="7"/>
  <c r="E22" i="48" s="1"/>
  <c r="L17" i="7"/>
  <c r="E12" i="43" s="1"/>
  <c r="L19" i="7"/>
  <c r="E14" i="43" s="1"/>
  <c r="L21" i="7"/>
  <c r="E16" i="43" s="1"/>
  <c r="L23" i="7"/>
  <c r="E18" i="43" s="1"/>
  <c r="H16" i="7"/>
  <c r="E11" i="42" s="1"/>
  <c r="H18" i="7"/>
  <c r="E13" i="42" s="1"/>
  <c r="H20" i="7"/>
  <c r="E15" i="42" s="1"/>
  <c r="H22" i="7"/>
  <c r="E17" i="42" s="1"/>
  <c r="H24" i="7"/>
  <c r="E19" i="42" s="1"/>
  <c r="H26" i="7"/>
  <c r="E21" i="42" s="1"/>
  <c r="D20" i="7"/>
  <c r="E15" i="10" s="1"/>
  <c r="D22" i="7"/>
  <c r="E17" i="10" s="1"/>
  <c r="D24" i="7"/>
  <c r="E19" i="10" s="1"/>
  <c r="D26" i="7"/>
  <c r="E21" i="10" s="1"/>
  <c r="D28" i="7"/>
  <c r="E23" i="10" s="1"/>
  <c r="D30" i="7"/>
  <c r="E25" i="10" s="1"/>
  <c r="T44" i="7"/>
  <c r="E14" i="51" s="1"/>
  <c r="E16" i="51"/>
  <c r="T48" i="7"/>
  <c r="E18" i="51" s="1"/>
  <c r="T50" i="7"/>
  <c r="E20" i="51" s="1"/>
  <c r="T52" i="7"/>
  <c r="E22" i="51" s="1"/>
  <c r="T54" i="7"/>
  <c r="E24" i="51" s="1"/>
  <c r="P44" i="7"/>
  <c r="E14" i="50" s="1"/>
  <c r="P46" i="7"/>
  <c r="E16" i="50" s="1"/>
  <c r="P48" i="7"/>
  <c r="E18" i="50" s="1"/>
  <c r="P50" i="7"/>
  <c r="E20" i="50" s="1"/>
  <c r="P52" i="7"/>
  <c r="E22" i="50" s="1"/>
  <c r="P54" i="7"/>
  <c r="E24" i="50" s="1"/>
  <c r="D45" i="7"/>
  <c r="D47" i="7"/>
  <c r="E17" i="46" s="1"/>
  <c r="D49" i="7"/>
  <c r="E19" i="46" s="1"/>
  <c r="D51" i="7"/>
  <c r="E21" i="46" s="1"/>
  <c r="D53" i="7"/>
  <c r="E23" i="46" s="1"/>
  <c r="D55" i="7"/>
  <c r="E25" i="46" s="1"/>
  <c r="K46" i="7"/>
  <c r="D16" i="49" s="1"/>
  <c r="K50" i="7"/>
  <c r="D20" i="49" s="1"/>
  <c r="K54" i="7"/>
  <c r="D24" i="49" s="1"/>
  <c r="H53" i="7"/>
  <c r="E23" i="48" s="1"/>
  <c r="G52" i="7"/>
  <c r="D22" i="48" s="1"/>
  <c r="K18" i="7"/>
  <c r="D13" i="43" s="1"/>
  <c r="K20" i="7"/>
  <c r="D15" i="43" s="1"/>
  <c r="K22" i="7"/>
  <c r="D17" i="43" s="1"/>
  <c r="K24" i="7"/>
  <c r="D19" i="43" s="1"/>
  <c r="G17" i="7"/>
  <c r="D12" i="42" s="1"/>
  <c r="G19" i="7"/>
  <c r="D14" i="42" s="1"/>
  <c r="G21" i="7"/>
  <c r="D16" i="42" s="1"/>
  <c r="G23" i="7"/>
  <c r="D18" i="42" s="1"/>
  <c r="G25" i="7"/>
  <c r="D20" i="42" s="1"/>
  <c r="C21" i="7"/>
  <c r="D16" i="10" s="1"/>
  <c r="C23" i="7"/>
  <c r="D18" i="10" s="1"/>
  <c r="C25" i="7"/>
  <c r="D20" i="10" s="1"/>
  <c r="C27" i="7"/>
  <c r="D22" i="10" s="1"/>
  <c r="C29" i="7"/>
  <c r="D24" i="10" s="1"/>
  <c r="D13" i="51"/>
  <c r="D15" i="51"/>
  <c r="D17" i="51"/>
  <c r="S49" i="7"/>
  <c r="D19" i="51" s="1"/>
  <c r="S51" i="7"/>
  <c r="D21" i="51" s="1"/>
  <c r="S53" i="7"/>
  <c r="D23" i="51" s="1"/>
  <c r="S55" i="7"/>
  <c r="D25" i="51" s="1"/>
  <c r="D15" i="50"/>
  <c r="O47" i="7"/>
  <c r="D17" i="50" s="1"/>
  <c r="O49" i="7"/>
  <c r="D19" i="50" s="1"/>
  <c r="O53" i="7"/>
  <c r="D23" i="50" s="1"/>
  <c r="C46" i="7"/>
  <c r="D16" i="46" s="1"/>
  <c r="C50" i="7"/>
  <c r="D20" i="46" s="1"/>
  <c r="K47" i="7"/>
  <c r="D17" i="49" s="1"/>
  <c r="G53" i="7"/>
  <c r="D23" i="48" s="1"/>
  <c r="H54" i="7"/>
  <c r="E24" i="48" s="1"/>
  <c r="C52" i="7"/>
  <c r="D22" i="46" s="1"/>
  <c r="K51" i="7"/>
  <c r="D21" i="49" s="1"/>
  <c r="C54" i="7"/>
  <c r="D24" i="46" s="1"/>
  <c r="K55" i="7"/>
  <c r="D25" i="49" s="1"/>
  <c r="K43" i="7"/>
  <c r="D13" i="49" s="1"/>
  <c r="C28" i="98"/>
  <c r="D314" i="7"/>
  <c r="L314" i="7"/>
  <c r="T314" i="7"/>
  <c r="H315" i="7"/>
  <c r="P315" i="7"/>
  <c r="D316" i="7"/>
  <c r="L316" i="7"/>
  <c r="T316" i="7"/>
  <c r="H317" i="7"/>
  <c r="P317" i="7"/>
  <c r="D318" i="7"/>
  <c r="L318" i="7"/>
  <c r="T318" i="7"/>
  <c r="H319" i="7"/>
  <c r="P319" i="7"/>
  <c r="D320" i="7"/>
  <c r="L320" i="7"/>
  <c r="T320" i="7"/>
  <c r="H321" i="7"/>
  <c r="P321" i="7"/>
  <c r="D322" i="7"/>
  <c r="L322" i="7"/>
  <c r="T322" i="7"/>
  <c r="H323" i="7"/>
  <c r="P323" i="7"/>
  <c r="D324" i="7"/>
  <c r="L324" i="7"/>
  <c r="T324" i="7"/>
  <c r="H325" i="7"/>
  <c r="P325" i="7"/>
  <c r="D326" i="7"/>
  <c r="L326" i="7"/>
  <c r="T326" i="7"/>
  <c r="H327" i="7"/>
  <c r="P327" i="7"/>
  <c r="D328" i="7"/>
  <c r="L328" i="7"/>
  <c r="T328" i="7"/>
  <c r="H329" i="7"/>
  <c r="P329" i="7"/>
  <c r="G327" i="7"/>
  <c r="S328" i="7"/>
  <c r="G314" i="7"/>
  <c r="O314" i="7"/>
  <c r="C315" i="7"/>
  <c r="K315" i="7"/>
  <c r="S315" i="7"/>
  <c r="G316" i="7"/>
  <c r="O316" i="7"/>
  <c r="C317" i="7"/>
  <c r="K317" i="7"/>
  <c r="S317" i="7"/>
  <c r="G318" i="7"/>
  <c r="O318" i="7"/>
  <c r="C319" i="7"/>
  <c r="K319" i="7"/>
  <c r="S319" i="7"/>
  <c r="G320" i="7"/>
  <c r="O320" i="7"/>
  <c r="C321" i="7"/>
  <c r="K321" i="7"/>
  <c r="S321" i="7"/>
  <c r="G322" i="7"/>
  <c r="O322" i="7"/>
  <c r="C323" i="7"/>
  <c r="K323" i="7"/>
  <c r="S323" i="7"/>
  <c r="G324" i="7"/>
  <c r="O324" i="7"/>
  <c r="C325" i="7"/>
  <c r="K325" i="7"/>
  <c r="S325" i="7"/>
  <c r="G326" i="7"/>
  <c r="O326" i="7"/>
  <c r="C327" i="7"/>
  <c r="K327" i="7"/>
  <c r="S327" i="7"/>
  <c r="G328" i="7"/>
  <c r="O328" i="7"/>
  <c r="C329" i="7"/>
  <c r="K329" i="7"/>
  <c r="S329" i="7"/>
  <c r="C328" i="7"/>
  <c r="O329" i="7"/>
  <c r="H314" i="7"/>
  <c r="P314" i="7"/>
  <c r="D315" i="7"/>
  <c r="L315" i="7"/>
  <c r="T315" i="7"/>
  <c r="H316" i="7"/>
  <c r="P316" i="7"/>
  <c r="D317" i="7"/>
  <c r="L317" i="7"/>
  <c r="T317" i="7"/>
  <c r="H318" i="7"/>
  <c r="P318" i="7"/>
  <c r="D319" i="7"/>
  <c r="L319" i="7"/>
  <c r="T319" i="7"/>
  <c r="H320" i="7"/>
  <c r="P320" i="7"/>
  <c r="D321" i="7"/>
  <c r="L321" i="7"/>
  <c r="T321" i="7"/>
  <c r="H322" i="7"/>
  <c r="P322" i="7"/>
  <c r="D323" i="7"/>
  <c r="L323" i="7"/>
  <c r="T323" i="7"/>
  <c r="H324" i="7"/>
  <c r="P324" i="7"/>
  <c r="D325" i="7"/>
  <c r="L325" i="7"/>
  <c r="T325" i="7"/>
  <c r="H326" i="7"/>
  <c r="P326" i="7"/>
  <c r="D327" i="7"/>
  <c r="L327" i="7"/>
  <c r="T327" i="7"/>
  <c r="H328" i="7"/>
  <c r="P328" i="7"/>
  <c r="D329" i="7"/>
  <c r="L329" i="7"/>
  <c r="T329" i="7"/>
  <c r="O327" i="7"/>
  <c r="G329" i="7"/>
  <c r="C314" i="7"/>
  <c r="K314" i="7"/>
  <c r="S314" i="7"/>
  <c r="G315" i="7"/>
  <c r="O315" i="7"/>
  <c r="C316" i="7"/>
  <c r="K316" i="7"/>
  <c r="S316" i="7"/>
  <c r="G317" i="7"/>
  <c r="O317" i="7"/>
  <c r="C318" i="7"/>
  <c r="K318" i="7"/>
  <c r="S318" i="7"/>
  <c r="G319" i="7"/>
  <c r="O319" i="7"/>
  <c r="C320" i="7"/>
  <c r="K320" i="7"/>
  <c r="S320" i="7"/>
  <c r="G321" i="7"/>
  <c r="O321" i="7"/>
  <c r="C322" i="7"/>
  <c r="K322" i="7"/>
  <c r="S322" i="7"/>
  <c r="G323" i="7"/>
  <c r="O323" i="7"/>
  <c r="C324" i="7"/>
  <c r="K324" i="7"/>
  <c r="S324" i="7"/>
  <c r="G325" i="7"/>
  <c r="O325" i="7"/>
  <c r="C326" i="7"/>
  <c r="K326" i="7"/>
  <c r="S326" i="7"/>
  <c r="K328" i="7"/>
  <c r="J356" i="7" a="1"/>
  <c r="J360" i="7" a="1"/>
  <c r="J359" i="7" a="1"/>
  <c r="J358" i="7" a="1"/>
  <c r="J357" i="7" a="1"/>
  <c r="J361" i="7" a="1"/>
  <c r="B366" i="7" a="1"/>
  <c r="B367" i="7" a="1"/>
  <c r="B368" i="7" a="1"/>
  <c r="B370" i="7" a="1"/>
  <c r="B371" i="7" a="1"/>
  <c r="B369" i="7" a="1"/>
  <c r="B257" i="7" a="1"/>
  <c r="E257" i="7" s="1"/>
  <c r="B379" i="7" a="1"/>
  <c r="B376" i="7" a="1"/>
  <c r="B380" i="7" a="1"/>
  <c r="B377" i="7" a="1"/>
  <c r="B381" i="7" a="1"/>
  <c r="B378" i="7" a="1"/>
  <c r="B388" i="7" a="1"/>
  <c r="B389" i="7" a="1"/>
  <c r="B390" i="7" a="1"/>
  <c r="B391" i="7" a="1"/>
  <c r="B386" i="7" a="1"/>
  <c r="B387" i="7" a="1"/>
  <c r="B277" i="7" a="1"/>
  <c r="C277" i="7" s="1"/>
  <c r="B396" i="7" a="1"/>
  <c r="B397" i="7" a="1"/>
  <c r="B398" i="7" a="1"/>
  <c r="B399" i="7" a="1"/>
  <c r="B400" i="7" a="1"/>
  <c r="B401" i="7" a="1"/>
  <c r="J237" i="7" a="1"/>
  <c r="O237" i="7" s="1"/>
  <c r="J366" i="7" a="1"/>
  <c r="J367" i="7" a="1"/>
  <c r="J368" i="7" a="1"/>
  <c r="J369" i="7" a="1"/>
  <c r="J370" i="7" a="1"/>
  <c r="J371" i="7" a="1"/>
  <c r="J257" i="7" a="1"/>
  <c r="M257" i="7" s="1"/>
  <c r="J379" i="7" a="1"/>
  <c r="J376" i="7" a="1"/>
  <c r="J380" i="7" a="1"/>
  <c r="J377" i="7" a="1"/>
  <c r="J381" i="7" a="1"/>
  <c r="J378" i="7" a="1"/>
  <c r="J267" i="7" a="1"/>
  <c r="L267" i="7" s="1"/>
  <c r="J386" i="7" a="1"/>
  <c r="J387" i="7" a="1"/>
  <c r="J389" i="7" a="1"/>
  <c r="J391" i="7" a="1"/>
  <c r="J388" i="7" a="1"/>
  <c r="J390" i="7" a="1"/>
  <c r="J401" i="7" a="1"/>
  <c r="J396" i="7" a="1"/>
  <c r="J398" i="7" a="1"/>
  <c r="J400" i="7" a="1"/>
  <c r="J397" i="7" a="1"/>
  <c r="J399" i="7" a="1"/>
  <c r="B407" i="7" a="1"/>
  <c r="B409" i="7" a="1"/>
  <c r="B411" i="7" a="1"/>
  <c r="B408" i="7" a="1"/>
  <c r="B406" i="7" a="1"/>
  <c r="B410" i="7" a="1"/>
  <c r="B356" i="7" a="1"/>
  <c r="B360" i="7" a="1"/>
  <c r="B359" i="7" a="1"/>
  <c r="B358" i="7" a="1"/>
  <c r="B361" i="7" a="1"/>
  <c r="B357" i="7" a="1"/>
  <c r="J235" i="7" a="1"/>
  <c r="P235" i="7" s="1"/>
  <c r="J411" i="7" a="1"/>
  <c r="J406" i="7" a="1"/>
  <c r="J409" i="7" a="1"/>
  <c r="J410" i="7" a="1"/>
  <c r="J407" i="7" a="1"/>
  <c r="J408" i="7" a="1"/>
  <c r="B263" i="7" a="1"/>
  <c r="B263" i="7" s="1"/>
  <c r="J273" i="7" a="1"/>
  <c r="M273" i="7" s="1"/>
  <c r="J265" i="7" a="1"/>
  <c r="J265" i="7" s="1"/>
  <c r="B274" i="7" a="1"/>
  <c r="H274" i="7" s="1"/>
  <c r="B272" i="7" a="1"/>
  <c r="B272" i="7" s="1"/>
  <c r="B237" i="7" a="1"/>
  <c r="B237" i="7" s="1"/>
  <c r="J266" i="7" a="1"/>
  <c r="J266" i="7" s="1"/>
  <c r="B276" i="7" a="1"/>
  <c r="F276" i="7" s="1"/>
  <c r="C28" i="10"/>
  <c r="C28" i="95"/>
  <c r="P237" i="7"/>
  <c r="O277" i="7"/>
  <c r="C28" i="83"/>
  <c r="B262" i="7" a="1"/>
  <c r="B262" i="7" s="1"/>
  <c r="B266" i="7" a="1"/>
  <c r="C266" i="7" s="1"/>
  <c r="J270" i="7"/>
  <c r="J272" i="7" a="1"/>
  <c r="J272" i="7" s="1"/>
  <c r="C28" i="90"/>
  <c r="J260" i="7"/>
  <c r="J262" i="7" a="1"/>
  <c r="J262" i="7" s="1"/>
  <c r="J276" i="7" a="1"/>
  <c r="J276" i="7" s="1"/>
  <c r="J263" i="7" a="1"/>
  <c r="J263" i="7" s="1"/>
  <c r="B267" i="7" a="1"/>
  <c r="C267" i="7" s="1"/>
  <c r="B233" i="7" a="1"/>
  <c r="B233" i="7" s="1"/>
  <c r="B264" i="7" a="1"/>
  <c r="B264" i="7" s="1"/>
  <c r="J233" i="7" a="1"/>
  <c r="J233" i="7" s="1"/>
  <c r="B235" i="7" a="1"/>
  <c r="B235" i="7" s="1"/>
  <c r="J264" i="7" a="1"/>
  <c r="J264" i="7" s="1"/>
  <c r="J274" i="7" a="1"/>
  <c r="P274" i="7" s="1"/>
  <c r="B265" i="7" a="1"/>
  <c r="B265" i="7" s="1"/>
  <c r="B275" i="7" a="1"/>
  <c r="B275" i="7" s="1"/>
  <c r="J275" i="7" a="1"/>
  <c r="J275" i="7" s="1"/>
  <c r="C28" i="45"/>
  <c r="C28" i="80"/>
  <c r="C28" i="89"/>
  <c r="C28" i="52"/>
  <c r="C28" i="91"/>
  <c r="C28" i="73"/>
  <c r="C28" i="62"/>
  <c r="C28" i="86"/>
  <c r="C28" i="92"/>
  <c r="C28" i="69"/>
  <c r="C28" i="85"/>
  <c r="C28" i="96"/>
  <c r="C28" i="48"/>
  <c r="C28" i="66"/>
  <c r="C28" i="75"/>
  <c r="C28" i="87"/>
  <c r="B260" i="7"/>
  <c r="J277" i="7"/>
  <c r="B270" i="7"/>
  <c r="T15" i="7"/>
  <c r="E10" i="45" s="1"/>
  <c r="E13" i="44"/>
  <c r="S19" i="7"/>
  <c r="D14" i="45" s="1"/>
  <c r="E18" i="44"/>
  <c r="O27" i="7"/>
  <c r="D22" i="44" s="1"/>
  <c r="P28" i="7"/>
  <c r="E23" i="44" s="1"/>
  <c r="D10" i="50"/>
  <c r="P41" i="7"/>
  <c r="E11" i="50" s="1"/>
  <c r="D43" i="7"/>
  <c r="E13" i="46" s="1"/>
  <c r="D14" i="48"/>
  <c r="L49" i="7"/>
  <c r="E19" i="49" s="1"/>
  <c r="L54" i="7"/>
  <c r="E24" i="49" s="1"/>
  <c r="D10" i="52"/>
  <c r="D66" i="7"/>
  <c r="E11" i="52" s="1"/>
  <c r="L67" i="7"/>
  <c r="E12" i="66" s="1"/>
  <c r="T68" i="7"/>
  <c r="E13" i="68" s="1"/>
  <c r="C70" i="7"/>
  <c r="D15" i="52" s="1"/>
  <c r="K71" i="7"/>
  <c r="D16" i="66" s="1"/>
  <c r="L72" i="7"/>
  <c r="E17" i="66" s="1"/>
  <c r="T73" i="7"/>
  <c r="E18" i="68" s="1"/>
  <c r="H75" i="7"/>
  <c r="E20" i="62" s="1"/>
  <c r="K76" i="7"/>
  <c r="D21" i="66" s="1"/>
  <c r="S77" i="7"/>
  <c r="D22" i="68" s="1"/>
  <c r="T78" i="7"/>
  <c r="E23" i="68" s="1"/>
  <c r="H80" i="7"/>
  <c r="E25" i="62" s="1"/>
  <c r="D10" i="77"/>
  <c r="T91" i="7"/>
  <c r="E11" i="77" s="1"/>
  <c r="H93" i="7"/>
  <c r="E13" i="73" s="1"/>
  <c r="K94" i="7"/>
  <c r="D14" i="74" s="1"/>
  <c r="S95" i="7"/>
  <c r="D15" i="77" s="1"/>
  <c r="G97" i="7"/>
  <c r="D17" i="73" s="1"/>
  <c r="H98" i="7"/>
  <c r="E18" i="73" s="1"/>
  <c r="P99" i="7"/>
  <c r="E19" i="75" s="1"/>
  <c r="S100" i="7"/>
  <c r="D20" i="98" s="1"/>
  <c r="G102" i="7"/>
  <c r="D22" i="73" s="1"/>
  <c r="O103" i="7"/>
  <c r="D23" i="75" s="1"/>
  <c r="P104" i="7"/>
  <c r="E24" i="75" s="1"/>
  <c r="H115" i="7"/>
  <c r="E10" i="85" s="1"/>
  <c r="E11" i="86"/>
  <c r="D12" i="87"/>
  <c r="G119" i="7"/>
  <c r="D14" i="85" s="1"/>
  <c r="H120" i="7"/>
  <c r="E15" i="85" s="1"/>
  <c r="E16" i="86"/>
  <c r="D123" i="7"/>
  <c r="G124" i="7"/>
  <c r="D20" i="86"/>
  <c r="E21" i="86"/>
  <c r="D128" i="7"/>
  <c r="E23" i="98" s="1"/>
  <c r="L129" i="7"/>
  <c r="E24" i="83" s="1"/>
  <c r="D25" i="86"/>
  <c r="G140" i="7"/>
  <c r="D10" i="89" s="1"/>
  <c r="D11" i="92"/>
  <c r="K143" i="7"/>
  <c r="C145" i="7"/>
  <c r="D15" i="88" s="1"/>
  <c r="O146" i="7"/>
  <c r="D16" i="91" s="1"/>
  <c r="G148" i="7"/>
  <c r="S149" i="7"/>
  <c r="D19" i="92" s="1"/>
  <c r="K151" i="7"/>
  <c r="C153" i="7"/>
  <c r="D23" i="88" s="1"/>
  <c r="O154" i="7"/>
  <c r="D24" i="91" s="1"/>
  <c r="D10" i="95"/>
  <c r="C167" i="7"/>
  <c r="D12" i="93" s="1"/>
  <c r="O168" i="7"/>
  <c r="D13" i="96" s="1"/>
  <c r="G170" i="7"/>
  <c r="D15" i="94" s="1"/>
  <c r="S171" i="7"/>
  <c r="D16" i="98" s="1"/>
  <c r="K173" i="7"/>
  <c r="C175" i="7"/>
  <c r="D20" i="93" s="1"/>
  <c r="O176" i="7"/>
  <c r="G178" i="7"/>
  <c r="S179" i="7"/>
  <c r="O190" i="7"/>
  <c r="G192" i="7"/>
  <c r="S193" i="7"/>
  <c r="K195" i="7"/>
  <c r="C197" i="7"/>
  <c r="O198" i="7"/>
  <c r="G200" i="7"/>
  <c r="S201" i="7"/>
  <c r="K203" i="7"/>
  <c r="C205" i="7"/>
  <c r="B273" i="7" a="1"/>
  <c r="S18" i="7"/>
  <c r="D13" i="45" s="1"/>
  <c r="T19" i="7"/>
  <c r="E14" i="45" s="1"/>
  <c r="E17" i="44"/>
  <c r="S23" i="7"/>
  <c r="D18" i="45" s="1"/>
  <c r="P27" i="7"/>
  <c r="E22" i="44" s="1"/>
  <c r="G30" i="7"/>
  <c r="D25" i="42" s="1"/>
  <c r="P40" i="7"/>
  <c r="E10" i="50" s="1"/>
  <c r="D11" i="51"/>
  <c r="D13" i="48"/>
  <c r="G48" i="7"/>
  <c r="D18" i="48" s="1"/>
  <c r="L53" i="7"/>
  <c r="E23" i="49" s="1"/>
  <c r="D65" i="7"/>
  <c r="E10" i="52" s="1"/>
  <c r="L66" i="7"/>
  <c r="E11" i="66" s="1"/>
  <c r="D12" i="67"/>
  <c r="D14" i="52"/>
  <c r="D70" i="7"/>
  <c r="E15" i="52" s="1"/>
  <c r="L71" i="7"/>
  <c r="E16" i="66" s="1"/>
  <c r="T72" i="7"/>
  <c r="E17" i="68" s="1"/>
  <c r="C74" i="7"/>
  <c r="D19" i="52" s="1"/>
  <c r="K75" i="7"/>
  <c r="D20" i="66" s="1"/>
  <c r="L76" i="7"/>
  <c r="E21" i="66" s="1"/>
  <c r="T77" i="7"/>
  <c r="E22" i="68" s="1"/>
  <c r="H79" i="7"/>
  <c r="E24" i="62" s="1"/>
  <c r="K80" i="7"/>
  <c r="D25" i="66" s="1"/>
  <c r="T90" i="7"/>
  <c r="E10" i="77" s="1"/>
  <c r="D12" i="69"/>
  <c r="K93" i="7"/>
  <c r="D13" i="74" s="1"/>
  <c r="S94" i="7"/>
  <c r="D14" i="77" s="1"/>
  <c r="T95" i="7"/>
  <c r="E15" i="77" s="1"/>
  <c r="H97" i="7"/>
  <c r="E17" i="73" s="1"/>
  <c r="K98" i="7"/>
  <c r="D18" i="74" s="1"/>
  <c r="S99" i="7"/>
  <c r="D19" i="98" s="1"/>
  <c r="G101" i="7"/>
  <c r="D21" i="73" s="1"/>
  <c r="H102" i="7"/>
  <c r="E22" i="73" s="1"/>
  <c r="P103" i="7"/>
  <c r="E23" i="75" s="1"/>
  <c r="S104" i="7"/>
  <c r="D24" i="98" s="1"/>
  <c r="D10" i="83"/>
  <c r="D11" i="87"/>
  <c r="E12" i="87"/>
  <c r="H119" i="7"/>
  <c r="E14" i="85" s="1"/>
  <c r="E15" i="86"/>
  <c r="D16" i="87"/>
  <c r="G123" i="7"/>
  <c r="H124" i="7"/>
  <c r="E20" i="86"/>
  <c r="D127" i="7"/>
  <c r="E22" i="98" s="1"/>
  <c r="G128" i="7"/>
  <c r="D24" i="86"/>
  <c r="H140" i="7"/>
  <c r="E10" i="89" s="1"/>
  <c r="E11" i="92"/>
  <c r="L143" i="7"/>
  <c r="E13" i="90" s="1"/>
  <c r="D145" i="7"/>
  <c r="E15" i="88" s="1"/>
  <c r="P146" i="7"/>
  <c r="E16" i="91" s="1"/>
  <c r="H148" i="7"/>
  <c r="E18" i="89" s="1"/>
  <c r="T149" i="7"/>
  <c r="E19" i="92" s="1"/>
  <c r="L151" i="7"/>
  <c r="E21" i="90" s="1"/>
  <c r="D153" i="7"/>
  <c r="E23" i="88" s="1"/>
  <c r="P154" i="7"/>
  <c r="E24" i="91" s="1"/>
  <c r="L165" i="7"/>
  <c r="E10" i="95" s="1"/>
  <c r="D167" i="7"/>
  <c r="E12" i="93" s="1"/>
  <c r="P168" i="7"/>
  <c r="E13" i="96" s="1"/>
  <c r="H170" i="7"/>
  <c r="E15" i="94" s="1"/>
  <c r="T171" i="7"/>
  <c r="E16" i="98" s="1"/>
  <c r="L173" i="7"/>
  <c r="D175" i="7"/>
  <c r="E20" i="93" s="1"/>
  <c r="P176" i="7"/>
  <c r="H178" i="7"/>
  <c r="T179" i="7"/>
  <c r="P190" i="7"/>
  <c r="H192" i="7"/>
  <c r="T193" i="7"/>
  <c r="L195" i="7"/>
  <c r="D197" i="7"/>
  <c r="P198" i="7"/>
  <c r="H200" i="7"/>
  <c r="T201" i="7"/>
  <c r="L203" i="7"/>
  <c r="D205" i="7"/>
  <c r="G265" i="7"/>
  <c r="H266" i="7"/>
  <c r="D10" i="10"/>
  <c r="K16" i="7"/>
  <c r="D11" i="43" s="1"/>
  <c r="T18" i="7"/>
  <c r="E13" i="45" s="1"/>
  <c r="S22" i="7"/>
  <c r="D17" i="45" s="1"/>
  <c r="T23" i="7"/>
  <c r="E18" i="45" s="1"/>
  <c r="P26" i="7"/>
  <c r="E21" i="44" s="1"/>
  <c r="S27" i="7"/>
  <c r="D22" i="45" s="1"/>
  <c r="G29" i="7"/>
  <c r="D24" i="42" s="1"/>
  <c r="H30" i="7"/>
  <c r="E25" i="42" s="1"/>
  <c r="D10" i="51"/>
  <c r="D12" i="48"/>
  <c r="E13" i="48"/>
  <c r="D17" i="48"/>
  <c r="D10" i="62"/>
  <c r="D11" i="67"/>
  <c r="P67" i="7"/>
  <c r="E12" i="67" s="1"/>
  <c r="D69" i="7"/>
  <c r="E14" i="52" s="1"/>
  <c r="L70" i="7"/>
  <c r="E15" i="66" s="1"/>
  <c r="O71" i="7"/>
  <c r="D16" i="67" s="1"/>
  <c r="C73" i="7"/>
  <c r="D18" i="52" s="1"/>
  <c r="D74" i="7"/>
  <c r="E19" i="52" s="1"/>
  <c r="L75" i="7"/>
  <c r="E20" i="66" s="1"/>
  <c r="T76" i="7"/>
  <c r="E21" i="68" s="1"/>
  <c r="C78" i="7"/>
  <c r="D23" i="52" s="1"/>
  <c r="K79" i="7"/>
  <c r="D24" i="66" s="1"/>
  <c r="L80" i="7"/>
  <c r="E25" i="66" s="1"/>
  <c r="D11" i="69"/>
  <c r="D12" i="74"/>
  <c r="L93" i="7"/>
  <c r="E13" i="74" s="1"/>
  <c r="T94" i="7"/>
  <c r="E14" i="77" s="1"/>
  <c r="C96" i="7"/>
  <c r="D16" i="69" s="1"/>
  <c r="K97" i="7"/>
  <c r="D17" i="74" s="1"/>
  <c r="S98" i="7"/>
  <c r="T99" i="7"/>
  <c r="E19" i="77" s="1"/>
  <c r="H101" i="7"/>
  <c r="E21" i="73" s="1"/>
  <c r="K102" i="7"/>
  <c r="D22" i="74" s="1"/>
  <c r="S103" i="7"/>
  <c r="D23" i="98" s="1"/>
  <c r="G105" i="7"/>
  <c r="D25" i="73" s="1"/>
  <c r="L115" i="7"/>
  <c r="E10" i="83" s="1"/>
  <c r="E11" i="87"/>
  <c r="H118" i="7"/>
  <c r="E13" i="85" s="1"/>
  <c r="K119" i="7"/>
  <c r="D14" i="83" s="1"/>
  <c r="D15" i="87"/>
  <c r="E16" i="87"/>
  <c r="H123" i="7"/>
  <c r="E18" i="85" s="1"/>
  <c r="E19" i="86"/>
  <c r="D20" i="87"/>
  <c r="G127" i="7"/>
  <c r="H128" i="7"/>
  <c r="E24" i="86"/>
  <c r="D12" i="88"/>
  <c r="O143" i="7"/>
  <c r="D13" i="91" s="1"/>
  <c r="G145" i="7"/>
  <c r="D15" i="89" s="1"/>
  <c r="S146" i="7"/>
  <c r="D16" i="92" s="1"/>
  <c r="K148" i="7"/>
  <c r="C150" i="7"/>
  <c r="D20" i="88" s="1"/>
  <c r="O151" i="7"/>
  <c r="D21" i="91" s="1"/>
  <c r="G153" i="7"/>
  <c r="S154" i="7"/>
  <c r="D24" i="92" s="1"/>
  <c r="O165" i="7"/>
  <c r="D10" i="96" s="1"/>
  <c r="D12" i="94"/>
  <c r="S168" i="7"/>
  <c r="D13" i="98" s="1"/>
  <c r="K170" i="7"/>
  <c r="D15" i="95" s="1"/>
  <c r="C172" i="7"/>
  <c r="D17" i="93" s="1"/>
  <c r="O173" i="7"/>
  <c r="G175" i="7"/>
  <c r="S176" i="7"/>
  <c r="K178" i="7"/>
  <c r="C180" i="7"/>
  <c r="G191" i="7"/>
  <c r="S192" i="7"/>
  <c r="K194" i="7"/>
  <c r="C196" i="7"/>
  <c r="O197" i="7"/>
  <c r="G199" i="7"/>
  <c r="S200" i="7"/>
  <c r="K202" i="7"/>
  <c r="C204" i="7"/>
  <c r="O205" i="7"/>
  <c r="C264" i="7"/>
  <c r="T17" i="7"/>
  <c r="E12" i="45" s="1"/>
  <c r="T22" i="7"/>
  <c r="E17" i="45" s="1"/>
  <c r="K25" i="7"/>
  <c r="D20" i="43" s="1"/>
  <c r="E12" i="48"/>
  <c r="E10" i="62"/>
  <c r="P66" i="7"/>
  <c r="E11" i="67" s="1"/>
  <c r="D68" i="7"/>
  <c r="E13" i="52" s="1"/>
  <c r="G69" i="7"/>
  <c r="D14" i="62" s="1"/>
  <c r="O70" i="7"/>
  <c r="D15" i="67" s="1"/>
  <c r="P71" i="7"/>
  <c r="E16" i="67" s="1"/>
  <c r="D73" i="7"/>
  <c r="E18" i="52" s="1"/>
  <c r="L74" i="7"/>
  <c r="E19" i="66" s="1"/>
  <c r="O75" i="7"/>
  <c r="D20" i="67" s="1"/>
  <c r="C77" i="7"/>
  <c r="D22" i="52" s="1"/>
  <c r="D78" i="7"/>
  <c r="E23" i="52" s="1"/>
  <c r="L79" i="7"/>
  <c r="E24" i="66" s="1"/>
  <c r="T80" i="7"/>
  <c r="E25" i="68" s="1"/>
  <c r="D10" i="69"/>
  <c r="D91" i="7"/>
  <c r="E11" i="69" s="1"/>
  <c r="L92" i="7"/>
  <c r="E12" i="74" s="1"/>
  <c r="O93" i="7"/>
  <c r="D13" i="75" s="1"/>
  <c r="C95" i="7"/>
  <c r="D15" i="69" s="1"/>
  <c r="K96" i="7"/>
  <c r="D16" i="74" s="1"/>
  <c r="L97" i="7"/>
  <c r="E17" i="74" s="1"/>
  <c r="T98" i="7"/>
  <c r="E18" i="77" s="1"/>
  <c r="C100" i="7"/>
  <c r="D20" i="69" s="1"/>
  <c r="K101" i="7"/>
  <c r="D21" i="74" s="1"/>
  <c r="S102" i="7"/>
  <c r="D22" i="98" s="1"/>
  <c r="T103" i="7"/>
  <c r="E23" i="77" s="1"/>
  <c r="H105" i="7"/>
  <c r="E25" i="73" s="1"/>
  <c r="E10" i="87"/>
  <c r="C117" i="7"/>
  <c r="D12" i="80" s="1"/>
  <c r="K118" i="7"/>
  <c r="D13" i="83" s="1"/>
  <c r="L119" i="7"/>
  <c r="E14" i="83" s="1"/>
  <c r="E15" i="87"/>
  <c r="H122" i="7"/>
  <c r="E17" i="85" s="1"/>
  <c r="K123" i="7"/>
  <c r="D18" i="83" s="1"/>
  <c r="D19" i="87"/>
  <c r="E20" i="87"/>
  <c r="H127" i="7"/>
  <c r="E23" i="86"/>
  <c r="S129" i="7"/>
  <c r="L140" i="7"/>
  <c r="E10" i="90" s="1"/>
  <c r="E12" i="88"/>
  <c r="P143" i="7"/>
  <c r="E13" i="91" s="1"/>
  <c r="H145" i="7"/>
  <c r="E15" i="89" s="1"/>
  <c r="T146" i="7"/>
  <c r="E16" i="92" s="1"/>
  <c r="L148" i="7"/>
  <c r="E18" i="90" s="1"/>
  <c r="D150" i="7"/>
  <c r="E20" i="88" s="1"/>
  <c r="P151" i="7"/>
  <c r="E21" i="91" s="1"/>
  <c r="H153" i="7"/>
  <c r="E23" i="89" s="1"/>
  <c r="T154" i="7"/>
  <c r="E24" i="92" s="1"/>
  <c r="D166" i="7"/>
  <c r="E11" i="93" s="1"/>
  <c r="P167" i="7"/>
  <c r="E12" i="96" s="1"/>
  <c r="H169" i="7"/>
  <c r="E14" i="94" s="1"/>
  <c r="T170" i="7"/>
  <c r="E15" i="98" s="1"/>
  <c r="L172" i="7"/>
  <c r="D174" i="7"/>
  <c r="E19" i="93" s="1"/>
  <c r="P175" i="7"/>
  <c r="H177" i="7"/>
  <c r="T178" i="7"/>
  <c r="L180" i="7"/>
  <c r="H191" i="7"/>
  <c r="T192" i="7"/>
  <c r="L194" i="7"/>
  <c r="D196" i="7"/>
  <c r="P197" i="7"/>
  <c r="H199" i="7"/>
  <c r="T200" i="7"/>
  <c r="L202" i="7"/>
  <c r="D204" i="7"/>
  <c r="P205" i="7"/>
  <c r="N237" i="7"/>
  <c r="K237" i="7"/>
  <c r="M237" i="7"/>
  <c r="L237" i="7"/>
  <c r="L257" i="7"/>
  <c r="N273" i="7"/>
  <c r="P277" i="7"/>
  <c r="N277" i="7"/>
  <c r="M277" i="7"/>
  <c r="K277" i="7"/>
  <c r="L277" i="7"/>
  <c r="L205" i="7"/>
  <c r="P204" i="7"/>
  <c r="T203" i="7"/>
  <c r="D203" i="7"/>
  <c r="H202" i="7"/>
  <c r="L201" i="7"/>
  <c r="P200" i="7"/>
  <c r="T199" i="7"/>
  <c r="D199" i="7"/>
  <c r="H198" i="7"/>
  <c r="L197" i="7"/>
  <c r="P196" i="7"/>
  <c r="T195" i="7"/>
  <c r="D195" i="7"/>
  <c r="H194" i="7"/>
  <c r="L193" i="7"/>
  <c r="P192" i="7"/>
  <c r="T191" i="7"/>
  <c r="D191" i="7"/>
  <c r="H190" i="7"/>
  <c r="K180" i="7"/>
  <c r="O179" i="7"/>
  <c r="S178" i="7"/>
  <c r="C178" i="7"/>
  <c r="G177" i="7"/>
  <c r="K176" i="7"/>
  <c r="D21" i="94" s="1"/>
  <c r="O175" i="7"/>
  <c r="S174" i="7"/>
  <c r="C174" i="7"/>
  <c r="D19" i="93" s="1"/>
  <c r="G173" i="7"/>
  <c r="K172" i="7"/>
  <c r="O171" i="7"/>
  <c r="D16" i="96" s="1"/>
  <c r="S170" i="7"/>
  <c r="D15" i="98" s="1"/>
  <c r="C170" i="7"/>
  <c r="D15" i="93" s="1"/>
  <c r="G169" i="7"/>
  <c r="D14" i="94" s="1"/>
  <c r="K168" i="7"/>
  <c r="D13" i="95" s="1"/>
  <c r="O167" i="7"/>
  <c r="D12" i="96" s="1"/>
  <c r="S166" i="7"/>
  <c r="D11" i="98" s="1"/>
  <c r="C166" i="7"/>
  <c r="D11" i="93" s="1"/>
  <c r="D10" i="94"/>
  <c r="H155" i="7"/>
  <c r="E25" i="89" s="1"/>
  <c r="L154" i="7"/>
  <c r="E24" i="90" s="1"/>
  <c r="P153" i="7"/>
  <c r="E23" i="91" s="1"/>
  <c r="T152" i="7"/>
  <c r="E22" i="92" s="1"/>
  <c r="D152" i="7"/>
  <c r="E22" i="88" s="1"/>
  <c r="H151" i="7"/>
  <c r="E21" i="89" s="1"/>
  <c r="L150" i="7"/>
  <c r="E20" i="90" s="1"/>
  <c r="P149" i="7"/>
  <c r="E19" i="91" s="1"/>
  <c r="T148" i="7"/>
  <c r="E18" i="92" s="1"/>
  <c r="D148" i="7"/>
  <c r="E18" i="88" s="1"/>
  <c r="H147" i="7"/>
  <c r="E17" i="89" s="1"/>
  <c r="L146" i="7"/>
  <c r="E16" i="90" s="1"/>
  <c r="P145" i="7"/>
  <c r="E15" i="91" s="1"/>
  <c r="T144" i="7"/>
  <c r="E14" i="92" s="1"/>
  <c r="D144" i="7"/>
  <c r="E14" i="88" s="1"/>
  <c r="H143" i="7"/>
  <c r="E13" i="89" s="1"/>
  <c r="L142" i="7"/>
  <c r="E12" i="90" s="1"/>
  <c r="P141" i="7"/>
  <c r="E11" i="91" s="1"/>
  <c r="E10" i="92"/>
  <c r="E10" i="88"/>
  <c r="G130" i="7"/>
  <c r="K129" i="7"/>
  <c r="D24" i="83" s="1"/>
  <c r="D23" i="86"/>
  <c r="C127" i="7"/>
  <c r="G126" i="7"/>
  <c r="K125" i="7"/>
  <c r="D20" i="83" s="1"/>
  <c r="D19" i="86"/>
  <c r="D18" i="87"/>
  <c r="C123" i="7"/>
  <c r="D18" i="80" s="1"/>
  <c r="G122" i="7"/>
  <c r="K121" i="7"/>
  <c r="D16" i="83" s="1"/>
  <c r="D15" i="86"/>
  <c r="D14" i="87"/>
  <c r="C119" i="7"/>
  <c r="D14" i="80" s="1"/>
  <c r="G118" i="7"/>
  <c r="D13" i="85" s="1"/>
  <c r="K117" i="7"/>
  <c r="D12" i="83" s="1"/>
  <c r="D11" i="86"/>
  <c r="D10" i="87"/>
  <c r="C115" i="7"/>
  <c r="D10" i="80" s="1"/>
  <c r="T105" i="7"/>
  <c r="E25" i="77" s="1"/>
  <c r="D105" i="7"/>
  <c r="E25" i="69" s="1"/>
  <c r="H104" i="7"/>
  <c r="E24" i="73" s="1"/>
  <c r="L103" i="7"/>
  <c r="E23" i="74" s="1"/>
  <c r="P102" i="7"/>
  <c r="E22" i="75" s="1"/>
  <c r="T101" i="7"/>
  <c r="E21" i="77" s="1"/>
  <c r="D101" i="7"/>
  <c r="E21" i="69" s="1"/>
  <c r="H100" i="7"/>
  <c r="E20" i="73" s="1"/>
  <c r="L99" i="7"/>
  <c r="E19" i="74" s="1"/>
  <c r="P98" i="7"/>
  <c r="E18" i="75" s="1"/>
  <c r="T97" i="7"/>
  <c r="E17" i="77" s="1"/>
  <c r="D97" i="7"/>
  <c r="E17" i="69" s="1"/>
  <c r="H96" i="7"/>
  <c r="E16" i="73" s="1"/>
  <c r="L95" i="7"/>
  <c r="E15" i="74" s="1"/>
  <c r="P94" i="7"/>
  <c r="E14" i="75" s="1"/>
  <c r="T93" i="7"/>
  <c r="E13" i="77" s="1"/>
  <c r="D93" i="7"/>
  <c r="E13" i="69" s="1"/>
  <c r="H92" i="7"/>
  <c r="E12" i="73" s="1"/>
  <c r="L91" i="7"/>
  <c r="E11" i="74" s="1"/>
  <c r="E10" i="75"/>
  <c r="S80" i="7"/>
  <c r="D25" i="68" s="1"/>
  <c r="C80" i="7"/>
  <c r="D25" i="52" s="1"/>
  <c r="G79" i="7"/>
  <c r="D24" i="62" s="1"/>
  <c r="K78" i="7"/>
  <c r="D23" i="66" s="1"/>
  <c r="O77" i="7"/>
  <c r="D22" i="67" s="1"/>
  <c r="S76" i="7"/>
  <c r="D21" i="68" s="1"/>
  <c r="C76" i="7"/>
  <c r="D21" i="52" s="1"/>
  <c r="G75" i="7"/>
  <c r="D20" i="62" s="1"/>
  <c r="K74" i="7"/>
  <c r="D19" i="66" s="1"/>
  <c r="O73" i="7"/>
  <c r="D18" i="67" s="1"/>
  <c r="S72" i="7"/>
  <c r="D17" i="68" s="1"/>
  <c r="C72" i="7"/>
  <c r="D17" i="52" s="1"/>
  <c r="G71" i="7"/>
  <c r="D16" i="62" s="1"/>
  <c r="K70" i="7"/>
  <c r="D15" i="66" s="1"/>
  <c r="O69" i="7"/>
  <c r="D14" i="67" s="1"/>
  <c r="S68" i="7"/>
  <c r="D13" i="68" s="1"/>
  <c r="D13" i="52"/>
  <c r="G67" i="7"/>
  <c r="D12" i="62" s="1"/>
  <c r="D11" i="66"/>
  <c r="D10" i="67"/>
  <c r="L52" i="7"/>
  <c r="E22" i="49" s="1"/>
  <c r="H49" i="7"/>
  <c r="E19" i="48" s="1"/>
  <c r="L48" i="7"/>
  <c r="E18" i="49" s="1"/>
  <c r="E15" i="48"/>
  <c r="L44" i="7"/>
  <c r="E14" i="49" s="1"/>
  <c r="P43" i="7"/>
  <c r="E13" i="50" s="1"/>
  <c r="T42" i="7"/>
  <c r="E12" i="51" s="1"/>
  <c r="D42" i="7"/>
  <c r="E12" i="46" s="1"/>
  <c r="E11" i="48"/>
  <c r="L40" i="7"/>
  <c r="E10" i="49" s="1"/>
  <c r="O30" i="7"/>
  <c r="D25" i="44" s="1"/>
  <c r="S29" i="7"/>
  <c r="D24" i="45" s="1"/>
  <c r="G28" i="7"/>
  <c r="D23" i="42" s="1"/>
  <c r="K27" i="7"/>
  <c r="D22" i="43" s="1"/>
  <c r="O26" i="7"/>
  <c r="D21" i="44" s="1"/>
  <c r="S25" i="7"/>
  <c r="D20" i="45" s="1"/>
  <c r="D17" i="44"/>
  <c r="S21" i="7"/>
  <c r="D16" i="45" s="1"/>
  <c r="D13" i="44"/>
  <c r="S17" i="7"/>
  <c r="D12" i="45" s="1"/>
  <c r="D12" i="10"/>
  <c r="D10" i="43"/>
  <c r="K204" i="7"/>
  <c r="S202" i="7"/>
  <c r="G201" i="7"/>
  <c r="O199" i="7"/>
  <c r="C198" i="7"/>
  <c r="K196" i="7"/>
  <c r="S194" i="7"/>
  <c r="G193" i="7"/>
  <c r="O191" i="7"/>
  <c r="C190" i="7"/>
  <c r="T180" i="7"/>
  <c r="H179" i="7"/>
  <c r="L178" i="7"/>
  <c r="T176" i="7"/>
  <c r="H175" i="7"/>
  <c r="L174" i="7"/>
  <c r="T172" i="7"/>
  <c r="E17" i="98" s="1"/>
  <c r="H171" i="7"/>
  <c r="P169" i="7"/>
  <c r="E14" i="96" s="1"/>
  <c r="D168" i="7"/>
  <c r="E13" i="93" s="1"/>
  <c r="L166" i="7"/>
  <c r="E11" i="95" s="1"/>
  <c r="C155" i="7"/>
  <c r="O152" i="7"/>
  <c r="D22" i="91" s="1"/>
  <c r="G146" i="7"/>
  <c r="D16" i="89" s="1"/>
  <c r="O144" i="7"/>
  <c r="D14" i="91" s="1"/>
  <c r="C143" i="7"/>
  <c r="D13" i="88" s="1"/>
  <c r="K141" i="7"/>
  <c r="K205" i="7"/>
  <c r="O204" i="7"/>
  <c r="S203" i="7"/>
  <c r="C203" i="7"/>
  <c r="G202" i="7"/>
  <c r="K201" i="7"/>
  <c r="O200" i="7"/>
  <c r="S199" i="7"/>
  <c r="C199" i="7"/>
  <c r="G198" i="7"/>
  <c r="K197" i="7"/>
  <c r="O196" i="7"/>
  <c r="S195" i="7"/>
  <c r="C195" i="7"/>
  <c r="G194" i="7"/>
  <c r="K193" i="7"/>
  <c r="O192" i="7"/>
  <c r="S191" i="7"/>
  <c r="C191" i="7"/>
  <c r="G190" i="7"/>
  <c r="H180" i="7"/>
  <c r="L179" i="7"/>
  <c r="P178" i="7"/>
  <c r="T177" i="7"/>
  <c r="D177" i="7"/>
  <c r="E22" i="93" s="1"/>
  <c r="H176" i="7"/>
  <c r="L175" i="7"/>
  <c r="E20" i="94" s="1"/>
  <c r="P174" i="7"/>
  <c r="T173" i="7"/>
  <c r="E18" i="98" s="1"/>
  <c r="D173" i="7"/>
  <c r="E18" i="93" s="1"/>
  <c r="H172" i="7"/>
  <c r="L171" i="7"/>
  <c r="P170" i="7"/>
  <c r="E15" i="96" s="1"/>
  <c r="T169" i="7"/>
  <c r="E14" i="98" s="1"/>
  <c r="D169" i="7"/>
  <c r="E14" i="93" s="1"/>
  <c r="E13" i="94"/>
  <c r="L167" i="7"/>
  <c r="E12" i="95" s="1"/>
  <c r="P166" i="7"/>
  <c r="E11" i="96" s="1"/>
  <c r="T165" i="7"/>
  <c r="E10" i="98" s="1"/>
  <c r="D165" i="7"/>
  <c r="E10" i="93" s="1"/>
  <c r="G155" i="7"/>
  <c r="K154" i="7"/>
  <c r="O153" i="7"/>
  <c r="D23" i="91" s="1"/>
  <c r="S152" i="7"/>
  <c r="D22" i="92" s="1"/>
  <c r="C152" i="7"/>
  <c r="D22" i="88" s="1"/>
  <c r="G151" i="7"/>
  <c r="K150" i="7"/>
  <c r="O149" i="7"/>
  <c r="D19" i="91" s="1"/>
  <c r="S148" i="7"/>
  <c r="D18" i="92" s="1"/>
  <c r="C148" i="7"/>
  <c r="D18" i="88" s="1"/>
  <c r="G147" i="7"/>
  <c r="D17" i="89" s="1"/>
  <c r="K146" i="7"/>
  <c r="O145" i="7"/>
  <c r="D15" i="91" s="1"/>
  <c r="S144" i="7"/>
  <c r="D14" i="92" s="1"/>
  <c r="C144" i="7"/>
  <c r="D14" i="88" s="1"/>
  <c r="G143" i="7"/>
  <c r="D13" i="89" s="1"/>
  <c r="K142" i="7"/>
  <c r="O141" i="7"/>
  <c r="D11" i="91" s="1"/>
  <c r="D10" i="92"/>
  <c r="D10" i="88"/>
  <c r="T130" i="7"/>
  <c r="D130" i="7"/>
  <c r="E25" i="98" s="1"/>
  <c r="H129" i="7"/>
  <c r="L128" i="7"/>
  <c r="E23" i="83" s="1"/>
  <c r="E22" i="86"/>
  <c r="E21" i="87"/>
  <c r="D126" i="7"/>
  <c r="E21" i="98" s="1"/>
  <c r="H125" i="7"/>
  <c r="L124" i="7"/>
  <c r="E19" i="83" s="1"/>
  <c r="E18" i="86"/>
  <c r="E17" i="87"/>
  <c r="D122" i="7"/>
  <c r="E17" i="80" s="1"/>
  <c r="H121" i="7"/>
  <c r="E16" i="85" s="1"/>
  <c r="L120" i="7"/>
  <c r="E15" i="83" s="1"/>
  <c r="E14" i="86"/>
  <c r="E13" i="87"/>
  <c r="D118" i="7"/>
  <c r="E13" i="80" s="1"/>
  <c r="H117" i="7"/>
  <c r="E12" i="85" s="1"/>
  <c r="L116" i="7"/>
  <c r="E11" i="83" s="1"/>
  <c r="E10" i="86"/>
  <c r="S105" i="7"/>
  <c r="C105" i="7"/>
  <c r="D25" i="69" s="1"/>
  <c r="G104" i="7"/>
  <c r="D24" i="73" s="1"/>
  <c r="K103" i="7"/>
  <c r="D23" i="74" s="1"/>
  <c r="O102" i="7"/>
  <c r="D22" i="75" s="1"/>
  <c r="S101" i="7"/>
  <c r="D21" i="98" s="1"/>
  <c r="C101" i="7"/>
  <c r="D21" i="69" s="1"/>
  <c r="G100" i="7"/>
  <c r="D20" i="73" s="1"/>
  <c r="K99" i="7"/>
  <c r="D19" i="74" s="1"/>
  <c r="O98" i="7"/>
  <c r="D18" i="75" s="1"/>
  <c r="S97" i="7"/>
  <c r="C97" i="7"/>
  <c r="D17" i="69" s="1"/>
  <c r="G96" i="7"/>
  <c r="D16" i="73" s="1"/>
  <c r="K95" i="7"/>
  <c r="D15" i="74" s="1"/>
  <c r="O94" i="7"/>
  <c r="D14" i="75" s="1"/>
  <c r="S93" i="7"/>
  <c r="D13" i="77" s="1"/>
  <c r="C93" i="7"/>
  <c r="D13" i="69" s="1"/>
  <c r="G92" i="7"/>
  <c r="D12" i="73" s="1"/>
  <c r="D11" i="74"/>
  <c r="D10" i="75"/>
  <c r="P80" i="7"/>
  <c r="E25" i="67" s="1"/>
  <c r="T79" i="7"/>
  <c r="E24" i="68" s="1"/>
  <c r="D79" i="7"/>
  <c r="E24" i="52" s="1"/>
  <c r="H78" i="7"/>
  <c r="E23" i="62" s="1"/>
  <c r="L77" i="7"/>
  <c r="E22" i="66" s="1"/>
  <c r="P76" i="7"/>
  <c r="E21" i="67" s="1"/>
  <c r="T75" i="7"/>
  <c r="E20" i="68" s="1"/>
  <c r="D75" i="7"/>
  <c r="E20" i="52" s="1"/>
  <c r="H74" i="7"/>
  <c r="E19" i="62" s="1"/>
  <c r="L73" i="7"/>
  <c r="E18" i="66" s="1"/>
  <c r="P72" i="7"/>
  <c r="E17" i="67" s="1"/>
  <c r="T71" i="7"/>
  <c r="E16" i="68" s="1"/>
  <c r="D71" i="7"/>
  <c r="E16" i="52" s="1"/>
  <c r="H70" i="7"/>
  <c r="E15" i="62" s="1"/>
  <c r="L69" i="7"/>
  <c r="E14" i="66" s="1"/>
  <c r="P68" i="7"/>
  <c r="E13" i="67" s="1"/>
  <c r="T67" i="7"/>
  <c r="E12" i="68" s="1"/>
  <c r="D67" i="7"/>
  <c r="E12" i="52" s="1"/>
  <c r="E11" i="62"/>
  <c r="L65" i="7"/>
  <c r="E10" i="66" s="1"/>
  <c r="G49" i="7"/>
  <c r="D19" i="48" s="1"/>
  <c r="D15" i="48"/>
  <c r="D13" i="50"/>
  <c r="D12" i="51"/>
  <c r="D12" i="46"/>
  <c r="D11" i="48"/>
  <c r="K40" i="7"/>
  <c r="D10" i="49" s="1"/>
  <c r="L30" i="7"/>
  <c r="E25" i="43" s="1"/>
  <c r="P29" i="7"/>
  <c r="E24" i="44" s="1"/>
  <c r="T28" i="7"/>
  <c r="E23" i="45" s="1"/>
  <c r="H27" i="7"/>
  <c r="E22" i="42" s="1"/>
  <c r="L26" i="7"/>
  <c r="E21" i="43" s="1"/>
  <c r="P25" i="7"/>
  <c r="E20" i="44" s="1"/>
  <c r="T24" i="7"/>
  <c r="E19" i="45" s="1"/>
  <c r="E16" i="44"/>
  <c r="T20" i="7"/>
  <c r="E15" i="45" s="1"/>
  <c r="E12" i="44"/>
  <c r="T16" i="7"/>
  <c r="E11" i="45" s="1"/>
  <c r="E10" i="42"/>
  <c r="G205" i="7"/>
  <c r="O203" i="7"/>
  <c r="C202" i="7"/>
  <c r="K200" i="7"/>
  <c r="S198" i="7"/>
  <c r="G197" i="7"/>
  <c r="O195" i="7"/>
  <c r="C194" i="7"/>
  <c r="K192" i="7"/>
  <c r="S190" i="7"/>
  <c r="D180" i="7"/>
  <c r="P177" i="7"/>
  <c r="D176" i="7"/>
  <c r="E21" i="93" s="1"/>
  <c r="P173" i="7"/>
  <c r="E18" i="96" s="1"/>
  <c r="D172" i="7"/>
  <c r="E17" i="93" s="1"/>
  <c r="L170" i="7"/>
  <c r="E15" i="95" s="1"/>
  <c r="T168" i="7"/>
  <c r="E13" i="98" s="1"/>
  <c r="E12" i="94"/>
  <c r="P165" i="7"/>
  <c r="E10" i="96" s="1"/>
  <c r="S155" i="7"/>
  <c r="D25" i="92" s="1"/>
  <c r="G154" i="7"/>
  <c r="K153" i="7"/>
  <c r="S151" i="7"/>
  <c r="D21" i="92" s="1"/>
  <c r="C151" i="7"/>
  <c r="D21" i="88" s="1"/>
  <c r="G150" i="7"/>
  <c r="K149" i="7"/>
  <c r="O148" i="7"/>
  <c r="D18" i="91" s="1"/>
  <c r="S147" i="7"/>
  <c r="D17" i="92" s="1"/>
  <c r="C147" i="7"/>
  <c r="D17" i="88" s="1"/>
  <c r="K145" i="7"/>
  <c r="S143" i="7"/>
  <c r="D13" i="92" s="1"/>
  <c r="G142" i="7"/>
  <c r="D12" i="89" s="1"/>
  <c r="D10" i="91"/>
  <c r="E25" i="86"/>
  <c r="H205" i="7"/>
  <c r="L204" i="7"/>
  <c r="P203" i="7"/>
  <c r="T202" i="7"/>
  <c r="D202" i="7"/>
  <c r="H201" i="7"/>
  <c r="L200" i="7"/>
  <c r="P199" i="7"/>
  <c r="T198" i="7"/>
  <c r="D198" i="7"/>
  <c r="H197" i="7"/>
  <c r="L196" i="7"/>
  <c r="P195" i="7"/>
  <c r="T194" i="7"/>
  <c r="D194" i="7"/>
  <c r="H193" i="7"/>
  <c r="L192" i="7"/>
  <c r="P191" i="7"/>
  <c r="T190" i="7"/>
  <c r="D190" i="7"/>
  <c r="G180" i="7"/>
  <c r="K179" i="7"/>
  <c r="O178" i="7"/>
  <c r="S177" i="7"/>
  <c r="C177" i="7"/>
  <c r="D22" i="93" s="1"/>
  <c r="G176" i="7"/>
  <c r="K175" i="7"/>
  <c r="D20" i="94" s="1"/>
  <c r="O174" i="7"/>
  <c r="S173" i="7"/>
  <c r="C173" i="7"/>
  <c r="D18" i="93" s="1"/>
  <c r="G172" i="7"/>
  <c r="K171" i="7"/>
  <c r="O170" i="7"/>
  <c r="D15" i="96" s="1"/>
  <c r="S169" i="7"/>
  <c r="D14" i="98" s="1"/>
  <c r="C169" i="7"/>
  <c r="D14" i="93" s="1"/>
  <c r="G168" i="7"/>
  <c r="D13" i="94" s="1"/>
  <c r="K167" i="7"/>
  <c r="D12" i="95" s="1"/>
  <c r="O166" i="7"/>
  <c r="D11" i="96" s="1"/>
  <c r="S165" i="7"/>
  <c r="D10" i="98" s="1"/>
  <c r="C165" i="7"/>
  <c r="D10" i="93" s="1"/>
  <c r="T155" i="7"/>
  <c r="E25" i="92" s="1"/>
  <c r="D155" i="7"/>
  <c r="E25" i="88" s="1"/>
  <c r="H154" i="7"/>
  <c r="E24" i="89" s="1"/>
  <c r="L153" i="7"/>
  <c r="E23" i="90" s="1"/>
  <c r="P152" i="7"/>
  <c r="E22" i="91" s="1"/>
  <c r="T151" i="7"/>
  <c r="E21" i="92" s="1"/>
  <c r="D151" i="7"/>
  <c r="E21" i="88" s="1"/>
  <c r="H150" i="7"/>
  <c r="E20" i="89" s="1"/>
  <c r="L149" i="7"/>
  <c r="E19" i="90" s="1"/>
  <c r="P148" i="7"/>
  <c r="E18" i="91" s="1"/>
  <c r="T147" i="7"/>
  <c r="E17" i="92" s="1"/>
  <c r="D147" i="7"/>
  <c r="E17" i="88" s="1"/>
  <c r="H146" i="7"/>
  <c r="E16" i="89" s="1"/>
  <c r="L145" i="7"/>
  <c r="E15" i="90" s="1"/>
  <c r="P144" i="7"/>
  <c r="E14" i="91" s="1"/>
  <c r="T143" i="7"/>
  <c r="E13" i="92" s="1"/>
  <c r="D143" i="7"/>
  <c r="E13" i="88" s="1"/>
  <c r="H142" i="7"/>
  <c r="E12" i="89" s="1"/>
  <c r="L141" i="7"/>
  <c r="E11" i="90" s="1"/>
  <c r="E10" i="91"/>
  <c r="S130" i="7"/>
  <c r="C130" i="7"/>
  <c r="G129" i="7"/>
  <c r="K128" i="7"/>
  <c r="D23" i="83" s="1"/>
  <c r="D22" i="86"/>
  <c r="D21" i="87"/>
  <c r="C126" i="7"/>
  <c r="G125" i="7"/>
  <c r="K124" i="7"/>
  <c r="D19" i="83" s="1"/>
  <c r="D18" i="86"/>
  <c r="D17" i="87"/>
  <c r="C122" i="7"/>
  <c r="D17" i="80" s="1"/>
  <c r="G121" i="7"/>
  <c r="D16" i="85" s="1"/>
  <c r="K120" i="7"/>
  <c r="D15" i="83" s="1"/>
  <c r="D14" i="86"/>
  <c r="D13" i="87"/>
  <c r="C118" i="7"/>
  <c r="D13" i="80" s="1"/>
  <c r="G117" i="7"/>
  <c r="D12" i="85" s="1"/>
  <c r="K116" i="7"/>
  <c r="D11" i="83" s="1"/>
  <c r="D10" i="86"/>
  <c r="P105" i="7"/>
  <c r="E25" i="75" s="1"/>
  <c r="T104" i="7"/>
  <c r="E24" i="77" s="1"/>
  <c r="D104" i="7"/>
  <c r="E24" i="69" s="1"/>
  <c r="H103" i="7"/>
  <c r="E23" i="73" s="1"/>
  <c r="L102" i="7"/>
  <c r="E22" i="74" s="1"/>
  <c r="P101" i="7"/>
  <c r="E21" i="75" s="1"/>
  <c r="T100" i="7"/>
  <c r="E20" i="77" s="1"/>
  <c r="D100" i="7"/>
  <c r="E20" i="69" s="1"/>
  <c r="H99" i="7"/>
  <c r="E19" i="73" s="1"/>
  <c r="L98" i="7"/>
  <c r="E18" i="74" s="1"/>
  <c r="P97" i="7"/>
  <c r="E17" i="75" s="1"/>
  <c r="T96" i="7"/>
  <c r="E16" i="77" s="1"/>
  <c r="D96" i="7"/>
  <c r="E16" i="69" s="1"/>
  <c r="H95" i="7"/>
  <c r="E15" i="73" s="1"/>
  <c r="L94" i="7"/>
  <c r="E14" i="74" s="1"/>
  <c r="P93" i="7"/>
  <c r="E13" i="75" s="1"/>
  <c r="T92" i="7"/>
  <c r="E12" i="77" s="1"/>
  <c r="D92" i="7"/>
  <c r="E12" i="69" s="1"/>
  <c r="E11" i="73"/>
  <c r="L90" i="7"/>
  <c r="E10" i="74" s="1"/>
  <c r="O80" i="7"/>
  <c r="D25" i="67" s="1"/>
  <c r="S79" i="7"/>
  <c r="D24" i="68" s="1"/>
  <c r="C79" i="7"/>
  <c r="D24" i="52" s="1"/>
  <c r="G78" i="7"/>
  <c r="D23" i="62" s="1"/>
  <c r="K77" i="7"/>
  <c r="D22" i="66" s="1"/>
  <c r="O76" i="7"/>
  <c r="D21" i="67" s="1"/>
  <c r="S75" i="7"/>
  <c r="D20" i="68" s="1"/>
  <c r="C75" i="7"/>
  <c r="D20" i="52" s="1"/>
  <c r="G74" i="7"/>
  <c r="D19" i="62" s="1"/>
  <c r="K73" i="7"/>
  <c r="D18" i="66" s="1"/>
  <c r="O72" i="7"/>
  <c r="D17" i="67" s="1"/>
  <c r="S71" i="7"/>
  <c r="D16" i="68" s="1"/>
  <c r="C71" i="7"/>
  <c r="D16" i="52" s="1"/>
  <c r="G70" i="7"/>
  <c r="D15" i="62" s="1"/>
  <c r="K69" i="7"/>
  <c r="D14" i="66" s="1"/>
  <c r="D13" i="67"/>
  <c r="S67" i="7"/>
  <c r="D12" i="68" s="1"/>
  <c r="D12" i="52"/>
  <c r="D11" i="62"/>
  <c r="D10" i="66"/>
  <c r="L55" i="7"/>
  <c r="E25" i="49" s="1"/>
  <c r="L51" i="7"/>
  <c r="E21" i="49" s="1"/>
  <c r="H48" i="7"/>
  <c r="E18" i="48" s="1"/>
  <c r="L47" i="7"/>
  <c r="E17" i="49" s="1"/>
  <c r="E15" i="46"/>
  <c r="E14" i="48"/>
  <c r="L43" i="7"/>
  <c r="E13" i="49" s="1"/>
  <c r="P42" i="7"/>
  <c r="E12" i="50" s="1"/>
  <c r="T41" i="7"/>
  <c r="E11" i="51" s="1"/>
  <c r="D41" i="7"/>
  <c r="E11" i="46" s="1"/>
  <c r="E10" i="48"/>
  <c r="K30" i="7"/>
  <c r="D25" i="43" s="1"/>
  <c r="O29" i="7"/>
  <c r="D24" i="44" s="1"/>
  <c r="S28" i="7"/>
  <c r="D23" i="45" s="1"/>
  <c r="G27" i="7"/>
  <c r="D22" i="42" s="1"/>
  <c r="K26" i="7"/>
  <c r="D21" i="43" s="1"/>
  <c r="O25" i="7"/>
  <c r="D20" i="44" s="1"/>
  <c r="S24" i="7"/>
  <c r="D19" i="45" s="1"/>
  <c r="D16" i="44"/>
  <c r="S20" i="7"/>
  <c r="D15" i="45" s="1"/>
  <c r="D12" i="44"/>
  <c r="S16" i="7"/>
  <c r="D11" i="45" s="1"/>
  <c r="D11" i="10"/>
  <c r="D10" i="42"/>
  <c r="E10" i="10"/>
  <c r="L16" i="7"/>
  <c r="E11" i="43" s="1"/>
  <c r="S26" i="7"/>
  <c r="D21" i="45" s="1"/>
  <c r="T27" i="7"/>
  <c r="E22" i="45" s="1"/>
  <c r="H29" i="7"/>
  <c r="E24" i="42" s="1"/>
  <c r="P30" i="7"/>
  <c r="E25" i="44" s="1"/>
  <c r="T40" i="7"/>
  <c r="E10" i="51" s="1"/>
  <c r="D16" i="48"/>
  <c r="E17" i="48"/>
  <c r="C28" i="42"/>
  <c r="E10" i="43"/>
  <c r="D11" i="44"/>
  <c r="D13" i="10"/>
  <c r="T21" i="7"/>
  <c r="E16" i="45" s="1"/>
  <c r="L25" i="7"/>
  <c r="E20" i="43" s="1"/>
  <c r="T26" i="7"/>
  <c r="E21" i="45" s="1"/>
  <c r="H28" i="7"/>
  <c r="E23" i="42" s="1"/>
  <c r="K29" i="7"/>
  <c r="D24" i="43" s="1"/>
  <c r="S30" i="7"/>
  <c r="D25" i="45" s="1"/>
  <c r="D11" i="46"/>
  <c r="K42" i="7"/>
  <c r="D12" i="49" s="1"/>
  <c r="E16" i="48"/>
  <c r="G50" i="7"/>
  <c r="D20" i="48" s="1"/>
  <c r="P65" i="7"/>
  <c r="E10" i="67" s="1"/>
  <c r="S66" i="7"/>
  <c r="D11" i="68" s="1"/>
  <c r="G68" i="7"/>
  <c r="D13" i="62" s="1"/>
  <c r="H69" i="7"/>
  <c r="E14" i="62" s="1"/>
  <c r="P70" i="7"/>
  <c r="E15" i="67" s="1"/>
  <c r="D72" i="7"/>
  <c r="E17" i="52" s="1"/>
  <c r="G73" i="7"/>
  <c r="D18" i="62" s="1"/>
  <c r="O74" i="7"/>
  <c r="D19" i="67" s="1"/>
  <c r="P75" i="7"/>
  <c r="E20" i="67" s="1"/>
  <c r="D77" i="7"/>
  <c r="E22" i="52" s="1"/>
  <c r="L78" i="7"/>
  <c r="E23" i="66" s="1"/>
  <c r="O79" i="7"/>
  <c r="D24" i="67" s="1"/>
  <c r="D90" i="7"/>
  <c r="E10" i="69" s="1"/>
  <c r="D11" i="73"/>
  <c r="O92" i="7"/>
  <c r="D12" i="75" s="1"/>
  <c r="C94" i="7"/>
  <c r="D14" i="69" s="1"/>
  <c r="D95" i="7"/>
  <c r="E15" i="69" s="1"/>
  <c r="L96" i="7"/>
  <c r="E16" i="74" s="1"/>
  <c r="O97" i="7"/>
  <c r="D17" i="75" s="1"/>
  <c r="C99" i="7"/>
  <c r="D19" i="69" s="1"/>
  <c r="K100" i="7"/>
  <c r="D20" i="74" s="1"/>
  <c r="L101" i="7"/>
  <c r="E21" i="74" s="1"/>
  <c r="T102" i="7"/>
  <c r="E22" i="77" s="1"/>
  <c r="C104" i="7"/>
  <c r="D24" i="69" s="1"/>
  <c r="K105" i="7"/>
  <c r="D25" i="74" s="1"/>
  <c r="C116" i="7"/>
  <c r="D11" i="80" s="1"/>
  <c r="D117" i="7"/>
  <c r="E12" i="80" s="1"/>
  <c r="L118" i="7"/>
  <c r="E13" i="83" s="1"/>
  <c r="E14" i="87"/>
  <c r="C121" i="7"/>
  <c r="D16" i="80" s="1"/>
  <c r="K122" i="7"/>
  <c r="D17" i="83" s="1"/>
  <c r="L123" i="7"/>
  <c r="E18" i="83" s="1"/>
  <c r="E19" i="87"/>
  <c r="H126" i="7"/>
  <c r="K127" i="7"/>
  <c r="D22" i="83" s="1"/>
  <c r="T129" i="7"/>
  <c r="D11" i="88"/>
  <c r="O142" i="7"/>
  <c r="D12" i="91" s="1"/>
  <c r="G144" i="7"/>
  <c r="D14" i="89" s="1"/>
  <c r="S145" i="7"/>
  <c r="D15" i="92" s="1"/>
  <c r="K147" i="7"/>
  <c r="C149" i="7"/>
  <c r="D19" i="88" s="1"/>
  <c r="O150" i="7"/>
  <c r="D20" i="91" s="1"/>
  <c r="G152" i="7"/>
  <c r="S153" i="7"/>
  <c r="D23" i="92" s="1"/>
  <c r="K155" i="7"/>
  <c r="D11" i="94"/>
  <c r="S167" i="7"/>
  <c r="D12" i="98" s="1"/>
  <c r="K169" i="7"/>
  <c r="D14" i="95" s="1"/>
  <c r="C171" i="7"/>
  <c r="D16" i="93" s="1"/>
  <c r="O172" i="7"/>
  <c r="D17" i="96" s="1"/>
  <c r="G174" i="7"/>
  <c r="S175" i="7"/>
  <c r="K177" i="7"/>
  <c r="D22" i="94" s="1"/>
  <c r="C179" i="7"/>
  <c r="O180" i="7"/>
  <c r="K191" i="7"/>
  <c r="C193" i="7"/>
  <c r="O194" i="7"/>
  <c r="G196" i="7"/>
  <c r="S197" i="7"/>
  <c r="K199" i="7"/>
  <c r="C201" i="7"/>
  <c r="O202" i="7"/>
  <c r="G204" i="7"/>
  <c r="S205" i="7"/>
  <c r="M235" i="7"/>
  <c r="E11" i="44"/>
  <c r="D15" i="44"/>
  <c r="T25" i="7"/>
  <c r="E20" i="45" s="1"/>
  <c r="K28" i="7"/>
  <c r="D23" i="43" s="1"/>
  <c r="L29" i="7"/>
  <c r="E24" i="43" s="1"/>
  <c r="T30" i="7"/>
  <c r="E25" i="45" s="1"/>
  <c r="D10" i="46"/>
  <c r="L42" i="7"/>
  <c r="E12" i="49" s="1"/>
  <c r="D10" i="68"/>
  <c r="T66" i="7"/>
  <c r="E11" i="68" s="1"/>
  <c r="P69" i="7"/>
  <c r="E14" i="67" s="1"/>
  <c r="G72" i="7"/>
  <c r="D17" i="62" s="1"/>
  <c r="P74" i="7"/>
  <c r="E19" i="67" s="1"/>
  <c r="G77" i="7"/>
  <c r="D22" i="62" s="1"/>
  <c r="D10" i="73"/>
  <c r="D11" i="75"/>
  <c r="D94" i="7"/>
  <c r="E14" i="69" s="1"/>
  <c r="O96" i="7"/>
  <c r="D16" i="75" s="1"/>
  <c r="D99" i="7"/>
  <c r="E19" i="69" s="1"/>
  <c r="L100" i="7"/>
  <c r="E20" i="74" s="1"/>
  <c r="O101" i="7"/>
  <c r="D21" i="75" s="1"/>
  <c r="K104" i="7"/>
  <c r="D24" i="74" s="1"/>
  <c r="L105" i="7"/>
  <c r="E25" i="74" s="1"/>
  <c r="D116" i="7"/>
  <c r="E11" i="80" s="1"/>
  <c r="L117" i="7"/>
  <c r="E12" i="83" s="1"/>
  <c r="D13" i="86"/>
  <c r="C120" i="7"/>
  <c r="D15" i="80" s="1"/>
  <c r="D121" i="7"/>
  <c r="E16" i="80" s="1"/>
  <c r="L122" i="7"/>
  <c r="E17" i="83" s="1"/>
  <c r="E18" i="87"/>
  <c r="C125" i="7"/>
  <c r="K126" i="7"/>
  <c r="D21" i="83" s="1"/>
  <c r="L127" i="7"/>
  <c r="E22" i="83" s="1"/>
  <c r="H130" i="7"/>
  <c r="E11" i="88"/>
  <c r="P142" i="7"/>
  <c r="E12" i="91" s="1"/>
  <c r="H144" i="7"/>
  <c r="E14" i="89" s="1"/>
  <c r="T145" i="7"/>
  <c r="E15" i="92" s="1"/>
  <c r="L147" i="7"/>
  <c r="E17" i="90" s="1"/>
  <c r="D149" i="7"/>
  <c r="E19" i="88" s="1"/>
  <c r="P150" i="7"/>
  <c r="E20" i="91" s="1"/>
  <c r="H152" i="7"/>
  <c r="E22" i="89" s="1"/>
  <c r="T153" i="7"/>
  <c r="E23" i="92" s="1"/>
  <c r="L155" i="7"/>
  <c r="E25" i="90" s="1"/>
  <c r="E11" i="94"/>
  <c r="T167" i="7"/>
  <c r="E12" i="98" s="1"/>
  <c r="L169" i="7"/>
  <c r="E14" i="95" s="1"/>
  <c r="D171" i="7"/>
  <c r="E16" i="93" s="1"/>
  <c r="P172" i="7"/>
  <c r="E17" i="96" s="1"/>
  <c r="H174" i="7"/>
  <c r="T175" i="7"/>
  <c r="L177" i="7"/>
  <c r="E22" i="94" s="1"/>
  <c r="D179" i="7"/>
  <c r="P180" i="7"/>
  <c r="L191" i="7"/>
  <c r="D193" i="7"/>
  <c r="P194" i="7"/>
  <c r="H196" i="7"/>
  <c r="T197" i="7"/>
  <c r="L199" i="7"/>
  <c r="D201" i="7"/>
  <c r="P202" i="7"/>
  <c r="H204" i="7"/>
  <c r="T205" i="7"/>
  <c r="N233" i="7"/>
  <c r="K233" i="7"/>
  <c r="M233" i="7"/>
  <c r="L233" i="7"/>
  <c r="P262" i="7"/>
  <c r="O262" i="7"/>
  <c r="M262" i="7"/>
  <c r="N262" i="7"/>
  <c r="P263" i="7"/>
  <c r="N263" i="7"/>
  <c r="P264" i="7"/>
  <c r="O264" i="7"/>
  <c r="M264" i="7"/>
  <c r="N264" i="7"/>
  <c r="P265" i="7"/>
  <c r="O265" i="7"/>
  <c r="M265" i="7"/>
  <c r="N265" i="7"/>
  <c r="P266" i="7"/>
  <c r="O266" i="7"/>
  <c r="M266" i="7"/>
  <c r="N266" i="7"/>
  <c r="P272" i="7"/>
  <c r="K272" i="7"/>
  <c r="L272" i="7"/>
  <c r="M276" i="7"/>
  <c r="B280" i="7"/>
  <c r="B287" i="7" a="1"/>
  <c r="B286" i="7" a="1"/>
  <c r="B285" i="7" a="1"/>
  <c r="B284" i="7" a="1"/>
  <c r="B283" i="7" a="1"/>
  <c r="B282" i="7" a="1"/>
  <c r="D10" i="44"/>
  <c r="E13" i="10"/>
  <c r="K41" i="7"/>
  <c r="D11" i="49" s="1"/>
  <c r="H50" i="7"/>
  <c r="E20" i="48" s="1"/>
  <c r="H68" i="7"/>
  <c r="E13" i="62" s="1"/>
  <c r="S70" i="7"/>
  <c r="D15" i="68" s="1"/>
  <c r="H73" i="7"/>
  <c r="E18" i="62" s="1"/>
  <c r="D76" i="7"/>
  <c r="E21" i="52" s="1"/>
  <c r="O78" i="7"/>
  <c r="D23" i="67" s="1"/>
  <c r="P79" i="7"/>
  <c r="E24" i="67" s="1"/>
  <c r="P92" i="7"/>
  <c r="E12" i="75" s="1"/>
  <c r="G95" i="7"/>
  <c r="D15" i="73" s="1"/>
  <c r="C98" i="7"/>
  <c r="D18" i="69" s="1"/>
  <c r="C103" i="7"/>
  <c r="D23" i="69" s="1"/>
  <c r="E10" i="44"/>
  <c r="E12" i="10"/>
  <c r="D14" i="44"/>
  <c r="E15" i="44"/>
  <c r="O24" i="7"/>
  <c r="D19" i="44" s="1"/>
  <c r="L28" i="7"/>
  <c r="E23" i="43" s="1"/>
  <c r="T29" i="7"/>
  <c r="E24" i="45" s="1"/>
  <c r="C28" i="46"/>
  <c r="D40" i="7"/>
  <c r="E10" i="46" s="1"/>
  <c r="L41" i="7"/>
  <c r="E11" i="49" s="1"/>
  <c r="D12" i="50"/>
  <c r="D14" i="46"/>
  <c r="L46" i="7"/>
  <c r="E16" i="49" s="1"/>
  <c r="T65" i="7"/>
  <c r="E10" i="68" s="1"/>
  <c r="H67" i="7"/>
  <c r="E12" i="62" s="1"/>
  <c r="K68" i="7"/>
  <c r="D13" i="66" s="1"/>
  <c r="S69" i="7"/>
  <c r="D14" i="68" s="1"/>
  <c r="T70" i="7"/>
  <c r="E15" i="68" s="1"/>
  <c r="H72" i="7"/>
  <c r="E17" i="62" s="1"/>
  <c r="P73" i="7"/>
  <c r="E18" i="67" s="1"/>
  <c r="S74" i="7"/>
  <c r="D19" i="68" s="1"/>
  <c r="G76" i="7"/>
  <c r="D21" i="62" s="1"/>
  <c r="H77" i="7"/>
  <c r="E22" i="62" s="1"/>
  <c r="P78" i="7"/>
  <c r="E23" i="67" s="1"/>
  <c r="D80" i="7"/>
  <c r="E25" i="52" s="1"/>
  <c r="C28" i="74"/>
  <c r="E10" i="73"/>
  <c r="E11" i="75"/>
  <c r="S92" i="7"/>
  <c r="D12" i="77" s="1"/>
  <c r="G94" i="7"/>
  <c r="D14" i="73" s="1"/>
  <c r="O95" i="7"/>
  <c r="D15" i="75" s="1"/>
  <c r="P96" i="7"/>
  <c r="E16" i="75" s="1"/>
  <c r="D98" i="7"/>
  <c r="E18" i="69" s="1"/>
  <c r="G99" i="7"/>
  <c r="D19" i="73" s="1"/>
  <c r="O100" i="7"/>
  <c r="D20" i="75" s="1"/>
  <c r="C102" i="7"/>
  <c r="D22" i="69" s="1"/>
  <c r="D103" i="7"/>
  <c r="E23" i="69" s="1"/>
  <c r="L104" i="7"/>
  <c r="E24" i="74" s="1"/>
  <c r="O105" i="7"/>
  <c r="D25" i="75" s="1"/>
  <c r="D115" i="7"/>
  <c r="E10" i="80" s="1"/>
  <c r="G116" i="7"/>
  <c r="D11" i="85" s="1"/>
  <c r="D12" i="86"/>
  <c r="E13" i="86"/>
  <c r="D120" i="7"/>
  <c r="E15" i="80" s="1"/>
  <c r="L121" i="7"/>
  <c r="E16" i="83" s="1"/>
  <c r="D17" i="86"/>
  <c r="C124" i="7"/>
  <c r="D125" i="7"/>
  <c r="E20" i="98" s="1"/>
  <c r="L126" i="7"/>
  <c r="E21" i="83" s="1"/>
  <c r="C129" i="7"/>
  <c r="K130" i="7"/>
  <c r="G141" i="7"/>
  <c r="D11" i="89" s="1"/>
  <c r="D12" i="92"/>
  <c r="K144" i="7"/>
  <c r="C146" i="7"/>
  <c r="D16" i="88" s="1"/>
  <c r="O147" i="7"/>
  <c r="D17" i="91" s="1"/>
  <c r="G149" i="7"/>
  <c r="S150" i="7"/>
  <c r="D20" i="92" s="1"/>
  <c r="K152" i="7"/>
  <c r="C154" i="7"/>
  <c r="D24" i="88" s="1"/>
  <c r="O155" i="7"/>
  <c r="D25" i="91" s="1"/>
  <c r="D11" i="95"/>
  <c r="C168" i="7"/>
  <c r="D13" i="93" s="1"/>
  <c r="O169" i="7"/>
  <c r="D14" i="96" s="1"/>
  <c r="G171" i="7"/>
  <c r="S172" i="7"/>
  <c r="D17" i="98" s="1"/>
  <c r="K174" i="7"/>
  <c r="C176" i="7"/>
  <c r="D21" i="93" s="1"/>
  <c r="O177" i="7"/>
  <c r="G179" i="7"/>
  <c r="S180" i="7"/>
  <c r="K190" i="7"/>
  <c r="C192" i="7"/>
  <c r="O193" i="7"/>
  <c r="G195" i="7"/>
  <c r="S196" i="7"/>
  <c r="K198" i="7"/>
  <c r="C200" i="7"/>
  <c r="O201" i="7"/>
  <c r="G203" i="7"/>
  <c r="S204" i="7"/>
  <c r="O233" i="7"/>
  <c r="B240" i="7"/>
  <c r="B247" i="7" a="1"/>
  <c r="B246" i="7" a="1"/>
  <c r="B245" i="7" a="1"/>
  <c r="B244" i="7" a="1"/>
  <c r="B243" i="7" a="1"/>
  <c r="B242" i="7" a="1"/>
  <c r="B257" i="7"/>
  <c r="G257" i="7"/>
  <c r="H257" i="7"/>
  <c r="C257" i="7"/>
  <c r="K262" i="7"/>
  <c r="K263" i="7"/>
  <c r="K264" i="7"/>
  <c r="K265" i="7"/>
  <c r="K266" i="7"/>
  <c r="O272" i="7"/>
  <c r="J287" i="7" a="1"/>
  <c r="J286" i="7" a="1"/>
  <c r="J285" i="7" a="1"/>
  <c r="J284" i="7" a="1"/>
  <c r="J283" i="7" a="1"/>
  <c r="J282" i="7" a="1"/>
  <c r="J280" i="7"/>
  <c r="S15" i="7"/>
  <c r="D10" i="45" s="1"/>
  <c r="E14" i="44"/>
  <c r="D18" i="44"/>
  <c r="P24" i="7"/>
  <c r="E19" i="44" s="1"/>
  <c r="L27" i="7"/>
  <c r="E22" i="43" s="1"/>
  <c r="O28" i="7"/>
  <c r="D23" i="44" s="1"/>
  <c r="D10" i="48"/>
  <c r="D11" i="50"/>
  <c r="D13" i="46"/>
  <c r="E14" i="46"/>
  <c r="L45" i="7"/>
  <c r="E15" i="49" s="1"/>
  <c r="L50" i="7"/>
  <c r="E20" i="49" s="1"/>
  <c r="D11" i="52"/>
  <c r="K67" i="7"/>
  <c r="D12" i="66" s="1"/>
  <c r="L68" i="7"/>
  <c r="E13" i="66" s="1"/>
  <c r="T69" i="7"/>
  <c r="E14" i="68" s="1"/>
  <c r="H71" i="7"/>
  <c r="E16" i="62" s="1"/>
  <c r="K72" i="7"/>
  <c r="D17" i="66" s="1"/>
  <c r="S73" i="7"/>
  <c r="D18" i="68" s="1"/>
  <c r="T74" i="7"/>
  <c r="E19" i="68" s="1"/>
  <c r="H76" i="7"/>
  <c r="E21" i="62" s="1"/>
  <c r="P77" i="7"/>
  <c r="E22" i="67" s="1"/>
  <c r="S78" i="7"/>
  <c r="D23" i="68" s="1"/>
  <c r="G80" i="7"/>
  <c r="D25" i="62" s="1"/>
  <c r="D10" i="74"/>
  <c r="S91" i="7"/>
  <c r="D11" i="77" s="1"/>
  <c r="G93" i="7"/>
  <c r="D13" i="73" s="1"/>
  <c r="H94" i="7"/>
  <c r="E14" i="73" s="1"/>
  <c r="P95" i="7"/>
  <c r="E15" i="75" s="1"/>
  <c r="S96" i="7"/>
  <c r="G98" i="7"/>
  <c r="D18" i="73" s="1"/>
  <c r="O99" i="7"/>
  <c r="D19" i="75" s="1"/>
  <c r="P100" i="7"/>
  <c r="E20" i="75" s="1"/>
  <c r="D102" i="7"/>
  <c r="E22" i="69" s="1"/>
  <c r="G103" i="7"/>
  <c r="D23" i="73" s="1"/>
  <c r="O104" i="7"/>
  <c r="D24" i="75" s="1"/>
  <c r="G115" i="7"/>
  <c r="D10" i="85" s="1"/>
  <c r="H116" i="7"/>
  <c r="E11" i="85" s="1"/>
  <c r="E12" i="86"/>
  <c r="D119" i="7"/>
  <c r="E14" i="80" s="1"/>
  <c r="G120" i="7"/>
  <c r="D15" i="85" s="1"/>
  <c r="D16" i="86"/>
  <c r="E17" i="86"/>
  <c r="D124" i="7"/>
  <c r="E19" i="98" s="1"/>
  <c r="L125" i="7"/>
  <c r="E20" i="83" s="1"/>
  <c r="D21" i="86"/>
  <c r="C128" i="7"/>
  <c r="D129" i="7"/>
  <c r="E24" i="98" s="1"/>
  <c r="L130" i="7"/>
  <c r="H141" i="7"/>
  <c r="E11" i="89" s="1"/>
  <c r="E12" i="92"/>
  <c r="L144" i="7"/>
  <c r="E14" i="90" s="1"/>
  <c r="D146" i="7"/>
  <c r="E16" i="88" s="1"/>
  <c r="P147" i="7"/>
  <c r="E17" i="91" s="1"/>
  <c r="H149" i="7"/>
  <c r="E19" i="89" s="1"/>
  <c r="T150" i="7"/>
  <c r="E20" i="92" s="1"/>
  <c r="L152" i="7"/>
  <c r="E22" i="90" s="1"/>
  <c r="D154" i="7"/>
  <c r="E24" i="88" s="1"/>
  <c r="P155" i="7"/>
  <c r="E25" i="91" s="1"/>
  <c r="E10" i="94"/>
  <c r="T166" i="7"/>
  <c r="E11" i="98" s="1"/>
  <c r="L168" i="7"/>
  <c r="E13" i="95" s="1"/>
  <c r="D170" i="7"/>
  <c r="E15" i="93" s="1"/>
  <c r="P171" i="7"/>
  <c r="E16" i="96" s="1"/>
  <c r="H173" i="7"/>
  <c r="T174" i="7"/>
  <c r="L176" i="7"/>
  <c r="E21" i="94" s="1"/>
  <c r="D178" i="7"/>
  <c r="P179" i="7"/>
  <c r="L190" i="7"/>
  <c r="D192" i="7"/>
  <c r="P193" i="7"/>
  <c r="H195" i="7"/>
  <c r="T196" i="7"/>
  <c r="L198" i="7"/>
  <c r="D200" i="7"/>
  <c r="P201" i="7"/>
  <c r="H203" i="7"/>
  <c r="T204" i="7"/>
  <c r="P233" i="7"/>
  <c r="C237" i="7"/>
  <c r="J247" i="7" a="1"/>
  <c r="J246" i="7" a="1"/>
  <c r="J245" i="7" a="1"/>
  <c r="J244" i="7" a="1"/>
  <c r="J243" i="7" a="1"/>
  <c r="J242" i="7" a="1"/>
  <c r="J240" i="7"/>
  <c r="P257" i="7"/>
  <c r="D257" i="7"/>
  <c r="P267" i="7"/>
  <c r="O267" i="7"/>
  <c r="M267" i="7"/>
  <c r="N267" i="7"/>
  <c r="L262" i="7"/>
  <c r="L263" i="7"/>
  <c r="L264" i="7"/>
  <c r="L265" i="7"/>
  <c r="L266" i="7"/>
  <c r="U6" i="96"/>
  <c r="U6" i="93"/>
  <c r="U6" i="95"/>
  <c r="U6" i="92"/>
  <c r="U6" i="94"/>
  <c r="U6" i="89"/>
  <c r="U6" i="90"/>
  <c r="U6" i="88"/>
  <c r="U6" i="91"/>
  <c r="U6" i="87"/>
  <c r="U6" i="86"/>
  <c r="U6" i="83"/>
  <c r="U6" i="80"/>
  <c r="U6" i="77"/>
  <c r="U6" i="75"/>
  <c r="U6" i="85"/>
  <c r="U6" i="69"/>
  <c r="U6" i="74"/>
  <c r="U6" i="73"/>
  <c r="U6" i="66"/>
  <c r="U6" i="68"/>
  <c r="U6" i="67"/>
  <c r="U6" i="62"/>
  <c r="U6" i="52"/>
  <c r="U6" i="51"/>
  <c r="U6" i="46"/>
  <c r="U6" i="49"/>
  <c r="U6" i="45"/>
  <c r="U6" i="48"/>
  <c r="U6" i="50"/>
  <c r="U6" i="44"/>
  <c r="W6" i="96"/>
  <c r="W6" i="93"/>
  <c r="W6" i="95"/>
  <c r="W6" i="92"/>
  <c r="W6" i="94"/>
  <c r="W6" i="91"/>
  <c r="W6" i="89"/>
  <c r="W6" i="88"/>
  <c r="W6" i="90"/>
  <c r="W6" i="87"/>
  <c r="W6" i="86"/>
  <c r="W6" i="83"/>
  <c r="W6" i="77"/>
  <c r="W6" i="75"/>
  <c r="W6" i="85"/>
  <c r="W6" i="80"/>
  <c r="W6" i="74"/>
  <c r="W6" i="73"/>
  <c r="W6" i="69"/>
  <c r="W6" i="66"/>
  <c r="W6" i="68"/>
  <c r="W6" i="67"/>
  <c r="W6" i="62"/>
  <c r="W6" i="52"/>
  <c r="W6" i="51"/>
  <c r="W6" i="49"/>
  <c r="W6" i="45"/>
  <c r="W6" i="48"/>
  <c r="W6" i="50"/>
  <c r="W6" i="44"/>
  <c r="W6" i="46"/>
  <c r="C28" i="49"/>
  <c r="C28" i="67"/>
  <c r="C28" i="77"/>
  <c r="Y6" i="93"/>
  <c r="Y6" i="95"/>
  <c r="Y6" i="96"/>
  <c r="Y6" i="94"/>
  <c r="Y6" i="91"/>
  <c r="Y6" i="92"/>
  <c r="Y6" i="88"/>
  <c r="Y6" i="90"/>
  <c r="Y6" i="89"/>
  <c r="Y6" i="86"/>
  <c r="Y6" i="83"/>
  <c r="Y6" i="87"/>
  <c r="Y6" i="85"/>
  <c r="Y6" i="77"/>
  <c r="Y6" i="75"/>
  <c r="Y6" i="80"/>
  <c r="Y6" i="74"/>
  <c r="Y6" i="73"/>
  <c r="Y6" i="69"/>
  <c r="Y6" i="66"/>
  <c r="Y6" i="68"/>
  <c r="Y6" i="67"/>
  <c r="Y6" i="52"/>
  <c r="Y6" i="51"/>
  <c r="Y6" i="62"/>
  <c r="Y6" i="49"/>
  <c r="Y6" i="45"/>
  <c r="Y6" i="48"/>
  <c r="Y6" i="50"/>
  <c r="Y6" i="44"/>
  <c r="Y6" i="46"/>
  <c r="Y6" i="43"/>
  <c r="E267" i="7"/>
  <c r="C28" i="43"/>
  <c r="C28" i="50"/>
  <c r="C28" i="68"/>
  <c r="C28" i="93"/>
  <c r="B230" i="7"/>
  <c r="B250" i="7"/>
  <c r="U6" i="42"/>
  <c r="U6" i="43"/>
  <c r="C28" i="44"/>
  <c r="C28" i="51"/>
  <c r="C29" i="85"/>
  <c r="C29" i="80"/>
  <c r="C29" i="77"/>
  <c r="C28" i="88"/>
  <c r="C28" i="94"/>
  <c r="J230" i="7"/>
  <c r="B232" i="7" a="1"/>
  <c r="J232" i="7" a="1"/>
  <c r="B234" i="7" a="1"/>
  <c r="J234" i="7" a="1"/>
  <c r="B236" i="7" a="1"/>
  <c r="J236" i="7" a="1"/>
  <c r="J250" i="7"/>
  <c r="B252" i="7" a="1"/>
  <c r="J252" i="7" a="1"/>
  <c r="B253" i="7" a="1"/>
  <c r="J253" i="7" a="1"/>
  <c r="B254" i="7" a="1"/>
  <c r="J254" i="7" a="1"/>
  <c r="B255" i="7" a="1"/>
  <c r="J255" i="7" a="1"/>
  <c r="B256" i="7" a="1"/>
  <c r="J256" i="7" a="1"/>
  <c r="W6" i="42"/>
  <c r="W6" i="43"/>
  <c r="Y6" i="42"/>
  <c r="J32" i="62"/>
  <c r="J31" i="62"/>
  <c r="J29" i="62"/>
  <c r="J28" i="62"/>
  <c r="J33" i="62"/>
  <c r="J27" i="62"/>
  <c r="L31" i="62"/>
  <c r="L29" i="62"/>
  <c r="L28" i="62"/>
  <c r="L33" i="62"/>
  <c r="L27" i="62"/>
  <c r="L32" i="62"/>
  <c r="N31" i="62"/>
  <c r="N29" i="62"/>
  <c r="N28" i="62"/>
  <c r="N33" i="62"/>
  <c r="N27" i="62"/>
  <c r="N32" i="62"/>
  <c r="P29" i="62"/>
  <c r="P28" i="62"/>
  <c r="P33" i="62"/>
  <c r="P27" i="62"/>
  <c r="P32" i="62"/>
  <c r="P31" i="62"/>
  <c r="R28" i="62"/>
  <c r="R33" i="62"/>
  <c r="R27" i="62"/>
  <c r="R32" i="62"/>
  <c r="R31" i="62"/>
  <c r="R29" i="62"/>
  <c r="L275" i="7" l="1"/>
  <c r="P275" i="7"/>
  <c r="F265" i="7"/>
  <c r="E265" i="7"/>
  <c r="H265" i="7"/>
  <c r="H264" i="7"/>
  <c r="D272" i="7"/>
  <c r="H262" i="7"/>
  <c r="D265" i="7"/>
  <c r="C265" i="7"/>
  <c r="D262" i="7"/>
  <c r="B266" i="7"/>
  <c r="O235" i="7"/>
  <c r="D276" i="7"/>
  <c r="G277" i="7"/>
  <c r="E277" i="7"/>
  <c r="G267" i="7"/>
  <c r="F267" i="7"/>
  <c r="G274" i="7"/>
  <c r="C274" i="7"/>
  <c r="B277" i="7"/>
  <c r="F277" i="7"/>
  <c r="E274" i="7"/>
  <c r="D277" i="7"/>
  <c r="H277" i="7"/>
  <c r="F235" i="7"/>
  <c r="H276" i="7"/>
  <c r="F257" i="7"/>
  <c r="C262" i="7"/>
  <c r="F262" i="7"/>
  <c r="K274" i="7"/>
  <c r="E262" i="7"/>
  <c r="G262" i="7"/>
  <c r="BH11" i="69"/>
  <c r="BD11" i="69"/>
  <c r="AY11" i="69"/>
  <c r="AU11" i="69"/>
  <c r="AQ11" i="69"/>
  <c r="AL11" i="69"/>
  <c r="AH11" i="69"/>
  <c r="AC11" i="69"/>
  <c r="Y11" i="69"/>
  <c r="U11" i="69"/>
  <c r="P11" i="69"/>
  <c r="L11" i="69"/>
  <c r="BK11" i="69"/>
  <c r="BG11" i="69"/>
  <c r="BC11" i="69"/>
  <c r="AX11" i="69"/>
  <c r="AT11" i="69"/>
  <c r="AO11" i="69"/>
  <c r="AK11" i="69"/>
  <c r="AG11" i="69"/>
  <c r="AB11" i="69"/>
  <c r="X11" i="69"/>
  <c r="S11" i="69"/>
  <c r="O11" i="69"/>
  <c r="K11" i="69"/>
  <c r="BJ11" i="69"/>
  <c r="BF11" i="69"/>
  <c r="BB11" i="69"/>
  <c r="AW11" i="69"/>
  <c r="AS11" i="69"/>
  <c r="AN11" i="69"/>
  <c r="AJ11" i="69"/>
  <c r="AF11" i="69"/>
  <c r="AA11" i="69"/>
  <c r="W11" i="69"/>
  <c r="R11" i="69"/>
  <c r="N11" i="69"/>
  <c r="J11" i="69"/>
  <c r="BI11" i="69"/>
  <c r="BE11" i="69"/>
  <c r="AZ11" i="69"/>
  <c r="AV11" i="69"/>
  <c r="AR11" i="69"/>
  <c r="AM11" i="69"/>
  <c r="AI11" i="69"/>
  <c r="AD11" i="69"/>
  <c r="Z11" i="69"/>
  <c r="V11" i="69"/>
  <c r="Q11" i="69"/>
  <c r="M11" i="69"/>
  <c r="C233" i="7"/>
  <c r="G272" i="7"/>
  <c r="H233" i="7"/>
  <c r="H272" i="7"/>
  <c r="G233" i="7"/>
  <c r="H263" i="7"/>
  <c r="F233" i="7"/>
  <c r="D233" i="7"/>
  <c r="E233" i="7"/>
  <c r="C272" i="7"/>
  <c r="F263" i="7"/>
  <c r="D235" i="7"/>
  <c r="J237" i="7"/>
  <c r="E275" i="7"/>
  <c r="D263" i="7"/>
  <c r="E272" i="7"/>
  <c r="E263" i="7"/>
  <c r="E235" i="7"/>
  <c r="F275" i="7"/>
  <c r="F272" i="7"/>
  <c r="C263" i="7"/>
  <c r="G263" i="7"/>
  <c r="C235" i="7"/>
  <c r="H267" i="7"/>
  <c r="K267" i="7"/>
  <c r="D267" i="7"/>
  <c r="B267" i="7"/>
  <c r="J267" i="7"/>
  <c r="AQ6" i="10"/>
  <c r="AN6" i="98"/>
  <c r="D25" i="98"/>
  <c r="D25" i="88"/>
  <c r="BJ13" i="98"/>
  <c r="BD13" i="98"/>
  <c r="AX13" i="98"/>
  <c r="AS13" i="98"/>
  <c r="AL13" i="98"/>
  <c r="AG13" i="98"/>
  <c r="AA13" i="98"/>
  <c r="U13" i="98"/>
  <c r="O13" i="98"/>
  <c r="J13" i="98"/>
  <c r="BF13" i="98"/>
  <c r="AW13" i="98"/>
  <c r="AO13" i="98"/>
  <c r="AH13" i="98"/>
  <c r="Y13" i="98"/>
  <c r="R13" i="98"/>
  <c r="K13" i="98"/>
  <c r="BK13" i="98"/>
  <c r="BC13" i="98"/>
  <c r="AU13" i="98"/>
  <c r="AN13" i="98"/>
  <c r="AF13" i="98"/>
  <c r="X13" i="98"/>
  <c r="P13" i="98"/>
  <c r="BI13" i="98"/>
  <c r="BB13" i="98"/>
  <c r="AK13" i="98"/>
  <c r="W13" i="98"/>
  <c r="N13" i="98"/>
  <c r="AQ13" i="98"/>
  <c r="L13" i="98"/>
  <c r="AY13" i="98"/>
  <c r="AJ13" i="98"/>
  <c r="S13" i="98"/>
  <c r="BH13" i="98"/>
  <c r="AT13" i="98"/>
  <c r="AC13" i="98"/>
  <c r="BG13" i="98"/>
  <c r="AB13" i="98"/>
  <c r="Q13" i="98"/>
  <c r="AI13" i="98"/>
  <c r="AZ13" i="98"/>
  <c r="V13" i="98"/>
  <c r="AM13" i="98"/>
  <c r="BE13" i="98"/>
  <c r="Z13" i="98"/>
  <c r="AR13" i="98"/>
  <c r="M13" i="98"/>
  <c r="AD13" i="98"/>
  <c r="AV13" i="98"/>
  <c r="BD18" i="98"/>
  <c r="AO18" i="98"/>
  <c r="BG18" i="98"/>
  <c r="X18" i="98"/>
  <c r="AX18" i="98"/>
  <c r="AG18" i="98"/>
  <c r="O18" i="98"/>
  <c r="AH18" i="98"/>
  <c r="K18" i="98"/>
  <c r="AT18" i="98"/>
  <c r="U18" i="98"/>
  <c r="M18" i="98"/>
  <c r="AD18" i="98"/>
  <c r="AV18" i="98"/>
  <c r="J18" i="98"/>
  <c r="AA18" i="98"/>
  <c r="AS18" i="98"/>
  <c r="BJ18" i="98"/>
  <c r="AQ18" i="98"/>
  <c r="S18" i="98"/>
  <c r="BC18" i="98"/>
  <c r="AC18" i="98"/>
  <c r="Q18" i="98"/>
  <c r="AI18" i="98"/>
  <c r="AZ18" i="98"/>
  <c r="N18" i="98"/>
  <c r="AF18" i="98"/>
  <c r="AW18" i="98"/>
  <c r="P18" i="98"/>
  <c r="AY18" i="98"/>
  <c r="AB18" i="98"/>
  <c r="BK18" i="98"/>
  <c r="AL18" i="98"/>
  <c r="V18" i="98"/>
  <c r="AM18" i="98"/>
  <c r="BE18" i="98"/>
  <c r="R18" i="98"/>
  <c r="AJ18" i="98"/>
  <c r="BB18" i="98"/>
  <c r="Z18" i="98"/>
  <c r="AN18" i="98"/>
  <c r="L18" i="98"/>
  <c r="AR18" i="98"/>
  <c r="BF18" i="98"/>
  <c r="Y18" i="98"/>
  <c r="AK18" i="98"/>
  <c r="AU18" i="98"/>
  <c r="BI18" i="98"/>
  <c r="BH18" i="98"/>
  <c r="W18" i="98"/>
  <c r="BJ11" i="98"/>
  <c r="BD11" i="98"/>
  <c r="AX11" i="98"/>
  <c r="AS11" i="98"/>
  <c r="AL11" i="98"/>
  <c r="AG11" i="98"/>
  <c r="AA11" i="98"/>
  <c r="U11" i="98"/>
  <c r="O11" i="98"/>
  <c r="J11" i="98"/>
  <c r="BH11" i="98"/>
  <c r="BC11" i="98"/>
  <c r="AW11" i="98"/>
  <c r="AQ11" i="98"/>
  <c r="AK11" i="98"/>
  <c r="AF11" i="98"/>
  <c r="Y11" i="98"/>
  <c r="S11" i="98"/>
  <c r="N11" i="98"/>
  <c r="BI11" i="98"/>
  <c r="BG11" i="98"/>
  <c r="AU11" i="98"/>
  <c r="AJ11" i="98"/>
  <c r="X11" i="98"/>
  <c r="L11" i="98"/>
  <c r="AO11" i="98"/>
  <c r="R11" i="98"/>
  <c r="AY11" i="98"/>
  <c r="AB11" i="98"/>
  <c r="BF11" i="98"/>
  <c r="AT11" i="98"/>
  <c r="AH11" i="98"/>
  <c r="W11" i="98"/>
  <c r="K11" i="98"/>
  <c r="BB11" i="98"/>
  <c r="AC11" i="98"/>
  <c r="BK11" i="98"/>
  <c r="AN11" i="98"/>
  <c r="P11" i="98"/>
  <c r="Z11" i="98"/>
  <c r="AR11" i="98"/>
  <c r="M11" i="98"/>
  <c r="AD11" i="98"/>
  <c r="AV11" i="98"/>
  <c r="Q11" i="98"/>
  <c r="AI11" i="98"/>
  <c r="AZ11" i="98"/>
  <c r="V11" i="98"/>
  <c r="AM11" i="98"/>
  <c r="BE11" i="98"/>
  <c r="BK24" i="98"/>
  <c r="BH24" i="98"/>
  <c r="AY24" i="98"/>
  <c r="AQ24" i="98"/>
  <c r="AH24" i="98"/>
  <c r="Y24" i="98"/>
  <c r="P24" i="98"/>
  <c r="BD24" i="98"/>
  <c r="AU24" i="98"/>
  <c r="AL24" i="98"/>
  <c r="AC24" i="98"/>
  <c r="U24" i="98"/>
  <c r="L24" i="98"/>
  <c r="BF24" i="98"/>
  <c r="AN24" i="98"/>
  <c r="W24" i="98"/>
  <c r="BB24" i="98"/>
  <c r="AJ24" i="98"/>
  <c r="R24" i="98"/>
  <c r="AW24" i="98"/>
  <c r="AF24" i="98"/>
  <c r="N24" i="98"/>
  <c r="AS24" i="98"/>
  <c r="AA24" i="98"/>
  <c r="J24" i="98"/>
  <c r="BJ24" i="98"/>
  <c r="V24" i="98"/>
  <c r="AM24" i="98"/>
  <c r="BE24" i="98"/>
  <c r="Z24" i="98"/>
  <c r="AR24" i="98"/>
  <c r="M24" i="98"/>
  <c r="AD24" i="98"/>
  <c r="AV24" i="98"/>
  <c r="K24" i="98"/>
  <c r="AB24" i="98"/>
  <c r="AT24" i="98"/>
  <c r="AZ24" i="98"/>
  <c r="AG24" i="98"/>
  <c r="BG24" i="98"/>
  <c r="O24" i="98"/>
  <c r="AX24" i="98"/>
  <c r="AI24" i="98"/>
  <c r="X24" i="98"/>
  <c r="Q24" i="98"/>
  <c r="BI24" i="98"/>
  <c r="S24" i="98"/>
  <c r="AK24" i="98"/>
  <c r="BC24" i="98"/>
  <c r="AO24" i="98"/>
  <c r="BE19" i="98"/>
  <c r="AS19" i="98"/>
  <c r="AH19" i="98"/>
  <c r="Y19" i="98"/>
  <c r="P19" i="98"/>
  <c r="BJ19" i="98"/>
  <c r="AY19" i="98"/>
  <c r="AM19" i="98"/>
  <c r="AC19" i="98"/>
  <c r="U19" i="98"/>
  <c r="L19" i="98"/>
  <c r="AR19" i="98"/>
  <c r="X19" i="98"/>
  <c r="BI19" i="98"/>
  <c r="AL19" i="98"/>
  <c r="S19" i="98"/>
  <c r="BD19" i="98"/>
  <c r="O19" i="98"/>
  <c r="AB19" i="98"/>
  <c r="AW19" i="98"/>
  <c r="K19" i="98"/>
  <c r="AG19" i="98"/>
  <c r="BK19" i="98"/>
  <c r="AT19" i="98"/>
  <c r="Q19" i="98"/>
  <c r="AI19" i="98"/>
  <c r="BF19" i="98"/>
  <c r="J19" i="98"/>
  <c r="AA19" i="98"/>
  <c r="AV19" i="98"/>
  <c r="BG19" i="98"/>
  <c r="AO19" i="98"/>
  <c r="V19" i="98"/>
  <c r="AN19" i="98"/>
  <c r="N19" i="98"/>
  <c r="AF19" i="98"/>
  <c r="BB19" i="98"/>
  <c r="BC19" i="98"/>
  <c r="AK19" i="98"/>
  <c r="Z19" i="98"/>
  <c r="AU19" i="98"/>
  <c r="R19" i="98"/>
  <c r="AJ19" i="98"/>
  <c r="BH19" i="98"/>
  <c r="M19" i="98"/>
  <c r="AD19" i="98"/>
  <c r="AZ19" i="98"/>
  <c r="W19" i="98"/>
  <c r="AX19" i="98"/>
  <c r="AQ19" i="98"/>
  <c r="BH21" i="98"/>
  <c r="AV21" i="98"/>
  <c r="AJ21" i="98"/>
  <c r="Y21" i="98"/>
  <c r="M21" i="98"/>
  <c r="BB21" i="98"/>
  <c r="AQ21" i="98"/>
  <c r="AD21" i="98"/>
  <c r="R21" i="98"/>
  <c r="BF21" i="98"/>
  <c r="AI21" i="98"/>
  <c r="L21" i="98"/>
  <c r="AZ21" i="98"/>
  <c r="AC21" i="98"/>
  <c r="AU21" i="98"/>
  <c r="AN21" i="98"/>
  <c r="W21" i="98"/>
  <c r="Q21" i="98"/>
  <c r="AX21" i="98"/>
  <c r="AG21" i="98"/>
  <c r="O21" i="98"/>
  <c r="U21" i="98"/>
  <c r="AR21" i="98"/>
  <c r="AA21" i="98"/>
  <c r="AY21" i="98"/>
  <c r="BK21" i="98"/>
  <c r="AT21" i="98"/>
  <c r="AB21" i="98"/>
  <c r="K21" i="98"/>
  <c r="Z21" i="98"/>
  <c r="AW21" i="98"/>
  <c r="J21" i="98"/>
  <c r="AH21" i="98"/>
  <c r="BE21" i="98"/>
  <c r="BG21" i="98"/>
  <c r="AO21" i="98"/>
  <c r="X21" i="98"/>
  <c r="BI21" i="98"/>
  <c r="AF21" i="98"/>
  <c r="BD21" i="98"/>
  <c r="P21" i="98"/>
  <c r="AM21" i="98"/>
  <c r="AK21" i="98"/>
  <c r="BJ21" i="98"/>
  <c r="AS21" i="98"/>
  <c r="S21" i="98"/>
  <c r="AL21" i="98"/>
  <c r="N21" i="98"/>
  <c r="V21" i="98"/>
  <c r="BC21" i="98"/>
  <c r="BH10" i="98"/>
  <c r="BF10" i="98"/>
  <c r="AX10" i="98"/>
  <c r="AO10" i="98"/>
  <c r="AH10" i="98"/>
  <c r="BD10" i="98"/>
  <c r="AU10" i="98"/>
  <c r="AN10" i="98"/>
  <c r="AG10" i="98"/>
  <c r="X10" i="98"/>
  <c r="P10" i="98"/>
  <c r="J10" i="98"/>
  <c r="BB10" i="98"/>
  <c r="AL10" i="98"/>
  <c r="AA10" i="98"/>
  <c r="O10" i="98"/>
  <c r="AT10" i="98"/>
  <c r="AC10" i="98"/>
  <c r="K10" i="98"/>
  <c r="BJ10" i="98"/>
  <c r="AB10" i="98"/>
  <c r="AY10" i="98"/>
  <c r="AJ10" i="98"/>
  <c r="W10" i="98"/>
  <c r="L10" i="98"/>
  <c r="BK10" i="98"/>
  <c r="U10" i="98"/>
  <c r="AS10" i="98"/>
  <c r="R10" i="98"/>
  <c r="BG10" i="98"/>
  <c r="Y10" i="98"/>
  <c r="AW10" i="98"/>
  <c r="V10" i="98"/>
  <c r="AM10" i="98"/>
  <c r="BE10" i="98"/>
  <c r="BI10" i="98"/>
  <c r="AF10" i="98"/>
  <c r="BC10" i="98"/>
  <c r="Z10" i="98"/>
  <c r="AR10" i="98"/>
  <c r="N10" i="98"/>
  <c r="AK10" i="98"/>
  <c r="M10" i="98"/>
  <c r="AD10" i="98"/>
  <c r="AV10" i="98"/>
  <c r="AQ10" i="98"/>
  <c r="Q10" i="98"/>
  <c r="AI10" i="98"/>
  <c r="S10" i="98"/>
  <c r="AZ10" i="98"/>
  <c r="BK25" i="98"/>
  <c r="BJ25" i="98"/>
  <c r="BB25" i="98"/>
  <c r="AS25" i="98"/>
  <c r="AJ25" i="98"/>
  <c r="AA25" i="98"/>
  <c r="R25" i="98"/>
  <c r="J25" i="98"/>
  <c r="BH25" i="98"/>
  <c r="AY25" i="98"/>
  <c r="BF25" i="98"/>
  <c r="AW25" i="98"/>
  <c r="AN25" i="98"/>
  <c r="AF25" i="98"/>
  <c r="W25" i="98"/>
  <c r="N25" i="98"/>
  <c r="BD25" i="98"/>
  <c r="AH25" i="98"/>
  <c r="P25" i="98"/>
  <c r="AU25" i="98"/>
  <c r="AC25" i="98"/>
  <c r="L25" i="98"/>
  <c r="AQ25" i="98"/>
  <c r="Y25" i="98"/>
  <c r="AL25" i="98"/>
  <c r="U25" i="98"/>
  <c r="V25" i="98"/>
  <c r="AM25" i="98"/>
  <c r="BE25" i="98"/>
  <c r="Q25" i="98"/>
  <c r="AR25" i="98"/>
  <c r="K25" i="98"/>
  <c r="AB25" i="98"/>
  <c r="AT25" i="98"/>
  <c r="AV25" i="98"/>
  <c r="O25" i="98"/>
  <c r="AX25" i="98"/>
  <c r="M25" i="98"/>
  <c r="BG25" i="98"/>
  <c r="Z25" i="98"/>
  <c r="AG25" i="98"/>
  <c r="BI25" i="98"/>
  <c r="X25" i="98"/>
  <c r="AD25" i="98"/>
  <c r="AZ25" i="98"/>
  <c r="S25" i="98"/>
  <c r="AK25" i="98"/>
  <c r="BC25" i="98"/>
  <c r="AI25" i="98"/>
  <c r="AO25" i="98"/>
  <c r="BG14" i="98"/>
  <c r="AT14" i="98"/>
  <c r="W14" i="98"/>
  <c r="AN14" i="98"/>
  <c r="K14" i="98"/>
  <c r="AH14" i="98"/>
  <c r="AB14" i="98"/>
  <c r="AZ14" i="98"/>
  <c r="P14" i="98"/>
  <c r="BI14" i="98"/>
  <c r="L14" i="98"/>
  <c r="AJ14" i="98"/>
  <c r="BK14" i="98"/>
  <c r="N14" i="98"/>
  <c r="AK14" i="98"/>
  <c r="O14" i="98"/>
  <c r="AL14" i="98"/>
  <c r="BB14" i="98"/>
  <c r="V14" i="98"/>
  <c r="AM14" i="98"/>
  <c r="BH14" i="98"/>
  <c r="R14" i="98"/>
  <c r="AO14" i="98"/>
  <c r="S14" i="98"/>
  <c r="AQ14" i="98"/>
  <c r="U14" i="98"/>
  <c r="AS14" i="98"/>
  <c r="AW14" i="98"/>
  <c r="Z14" i="98"/>
  <c r="AR14" i="98"/>
  <c r="X14" i="98"/>
  <c r="AU14" i="98"/>
  <c r="Y14" i="98"/>
  <c r="AX14" i="98"/>
  <c r="AA14" i="98"/>
  <c r="AY14" i="98"/>
  <c r="BJ14" i="98"/>
  <c r="M14" i="98"/>
  <c r="AD14" i="98"/>
  <c r="AV14" i="98"/>
  <c r="AC14" i="98"/>
  <c r="AF14" i="98"/>
  <c r="AG14" i="98"/>
  <c r="BF14" i="98"/>
  <c r="BD14" i="98"/>
  <c r="BE14" i="98"/>
  <c r="Q14" i="98"/>
  <c r="AI14" i="98"/>
  <c r="J14" i="98"/>
  <c r="BC14" i="98"/>
  <c r="BD17" i="98"/>
  <c r="AU17" i="98"/>
  <c r="AL17" i="98"/>
  <c r="AC17" i="98"/>
  <c r="U17" i="98"/>
  <c r="BH17" i="98"/>
  <c r="AY17" i="98"/>
  <c r="AQ17" i="98"/>
  <c r="AH17" i="98"/>
  <c r="Y17" i="98"/>
  <c r="P17" i="98"/>
  <c r="BJ17" i="98"/>
  <c r="BK17" i="98"/>
  <c r="AT17" i="98"/>
  <c r="AB17" i="98"/>
  <c r="L17" i="98"/>
  <c r="BG17" i="98"/>
  <c r="AO17" i="98"/>
  <c r="X17" i="98"/>
  <c r="K17" i="98"/>
  <c r="BC17" i="98"/>
  <c r="S17" i="98"/>
  <c r="AG17" i="98"/>
  <c r="AX17" i="98"/>
  <c r="O17" i="98"/>
  <c r="AK17" i="98"/>
  <c r="M17" i="98"/>
  <c r="AD17" i="98"/>
  <c r="AV17" i="98"/>
  <c r="J17" i="98"/>
  <c r="AA17" i="98"/>
  <c r="AS17" i="98"/>
  <c r="Q17" i="98"/>
  <c r="AI17" i="98"/>
  <c r="AZ17" i="98"/>
  <c r="N17" i="98"/>
  <c r="AF17" i="98"/>
  <c r="AW17" i="98"/>
  <c r="V17" i="98"/>
  <c r="AM17" i="98"/>
  <c r="BE17" i="98"/>
  <c r="R17" i="98"/>
  <c r="AJ17" i="98"/>
  <c r="BB17" i="98"/>
  <c r="W17" i="98"/>
  <c r="Z17" i="98"/>
  <c r="AN17" i="98"/>
  <c r="AR17" i="98"/>
  <c r="BF17" i="98"/>
  <c r="BI17" i="98"/>
  <c r="D18" i="96"/>
  <c r="D18" i="98"/>
  <c r="BD16" i="98"/>
  <c r="AU16" i="98"/>
  <c r="AL16" i="98"/>
  <c r="AC16" i="98"/>
  <c r="U16" i="98"/>
  <c r="L16" i="98"/>
  <c r="BG16" i="98"/>
  <c r="AT16" i="98"/>
  <c r="AH16" i="98"/>
  <c r="X16" i="98"/>
  <c r="K16" i="98"/>
  <c r="BC16" i="98"/>
  <c r="AQ16" i="98"/>
  <c r="AG16" i="98"/>
  <c r="S16" i="98"/>
  <c r="BJ16" i="98"/>
  <c r="AY16" i="98"/>
  <c r="AB16" i="98"/>
  <c r="AK16" i="98"/>
  <c r="AX16" i="98"/>
  <c r="Y16" i="98"/>
  <c r="BK16" i="98"/>
  <c r="AO16" i="98"/>
  <c r="P16" i="98"/>
  <c r="BH16" i="98"/>
  <c r="O16" i="98"/>
  <c r="M16" i="98"/>
  <c r="AD16" i="98"/>
  <c r="AV16" i="98"/>
  <c r="J16" i="98"/>
  <c r="AA16" i="98"/>
  <c r="AS16" i="98"/>
  <c r="Q16" i="98"/>
  <c r="AI16" i="98"/>
  <c r="AZ16" i="98"/>
  <c r="N16" i="98"/>
  <c r="AF16" i="98"/>
  <c r="AW16" i="98"/>
  <c r="V16" i="98"/>
  <c r="AM16" i="98"/>
  <c r="BE16" i="98"/>
  <c r="R16" i="98"/>
  <c r="AJ16" i="98"/>
  <c r="BB16" i="98"/>
  <c r="BI16" i="98"/>
  <c r="BF16" i="98"/>
  <c r="W16" i="98"/>
  <c r="Z16" i="98"/>
  <c r="AN16" i="98"/>
  <c r="AR16" i="98"/>
  <c r="BG15" i="98"/>
  <c r="AY15" i="98"/>
  <c r="AQ15" i="98"/>
  <c r="AI15" i="98"/>
  <c r="AB15" i="98"/>
  <c r="S15" i="98"/>
  <c r="L15" i="98"/>
  <c r="BC15" i="98"/>
  <c r="AT15" i="98"/>
  <c r="AH15" i="98"/>
  <c r="X15" i="98"/>
  <c r="M15" i="98"/>
  <c r="AZ15" i="98"/>
  <c r="AO15" i="98"/>
  <c r="AD15" i="98"/>
  <c r="V15" i="98"/>
  <c r="K15" i="98"/>
  <c r="BH15" i="98"/>
  <c r="AM15" i="98"/>
  <c r="Q15" i="98"/>
  <c r="AU15" i="98"/>
  <c r="BE15" i="98"/>
  <c r="AK15" i="98"/>
  <c r="P15" i="98"/>
  <c r="AV15" i="98"/>
  <c r="AC15" i="98"/>
  <c r="Y15" i="98"/>
  <c r="AW15" i="98"/>
  <c r="AF15" i="98"/>
  <c r="N15" i="98"/>
  <c r="U15" i="98"/>
  <c r="AR15" i="98"/>
  <c r="BJ15" i="98"/>
  <c r="AS15" i="98"/>
  <c r="AA15" i="98"/>
  <c r="J15" i="98"/>
  <c r="Z15" i="98"/>
  <c r="AX15" i="98"/>
  <c r="BF15" i="98"/>
  <c r="AN15" i="98"/>
  <c r="W15" i="98"/>
  <c r="BI15" i="98"/>
  <c r="AG15" i="98"/>
  <c r="BD15" i="98"/>
  <c r="BB15" i="98"/>
  <c r="AL15" i="98"/>
  <c r="AJ15" i="98"/>
  <c r="BK15" i="98"/>
  <c r="R15" i="98"/>
  <c r="O15" i="98"/>
  <c r="BK22" i="98"/>
  <c r="BD22" i="98"/>
  <c r="AU22" i="98"/>
  <c r="AL22" i="98"/>
  <c r="AC22" i="98"/>
  <c r="U22" i="98"/>
  <c r="L22" i="98"/>
  <c r="BH22" i="98"/>
  <c r="AY22" i="98"/>
  <c r="AQ22" i="98"/>
  <c r="AH22" i="98"/>
  <c r="Y22" i="98"/>
  <c r="P22" i="98"/>
  <c r="BB22" i="98"/>
  <c r="AJ22" i="98"/>
  <c r="R22" i="98"/>
  <c r="AW22" i="98"/>
  <c r="AF22" i="98"/>
  <c r="N22" i="98"/>
  <c r="BJ22" i="98"/>
  <c r="AS22" i="98"/>
  <c r="AA22" i="98"/>
  <c r="W22" i="98"/>
  <c r="BF22" i="98"/>
  <c r="J22" i="98"/>
  <c r="AN22" i="98"/>
  <c r="V22" i="98"/>
  <c r="AM22" i="98"/>
  <c r="BE22" i="98"/>
  <c r="Z22" i="98"/>
  <c r="AR22" i="98"/>
  <c r="BI22" i="98"/>
  <c r="M22" i="98"/>
  <c r="AD22" i="98"/>
  <c r="AV22" i="98"/>
  <c r="Q22" i="98"/>
  <c r="K22" i="98"/>
  <c r="AB22" i="98"/>
  <c r="AT22" i="98"/>
  <c r="AG22" i="98"/>
  <c r="X22" i="98"/>
  <c r="AI22" i="98"/>
  <c r="O22" i="98"/>
  <c r="AX22" i="98"/>
  <c r="BG22" i="98"/>
  <c r="AZ22" i="98"/>
  <c r="S22" i="98"/>
  <c r="AK22" i="98"/>
  <c r="BC22" i="98"/>
  <c r="AO22" i="98"/>
  <c r="BK23" i="98"/>
  <c r="BF23" i="98"/>
  <c r="AW23" i="98"/>
  <c r="AN23" i="98"/>
  <c r="AF23" i="98"/>
  <c r="W23" i="98"/>
  <c r="N23" i="98"/>
  <c r="BJ23" i="98"/>
  <c r="BB23" i="98"/>
  <c r="AS23" i="98"/>
  <c r="AJ23" i="98"/>
  <c r="AA23" i="98"/>
  <c r="R23" i="98"/>
  <c r="J23" i="98"/>
  <c r="AU23" i="98"/>
  <c r="AC23" i="98"/>
  <c r="L23" i="98"/>
  <c r="BH23" i="98"/>
  <c r="AQ23" i="98"/>
  <c r="Y23" i="98"/>
  <c r="BD23" i="98"/>
  <c r="AL23" i="98"/>
  <c r="U23" i="98"/>
  <c r="AH23" i="98"/>
  <c r="AY23" i="98"/>
  <c r="P23" i="98"/>
  <c r="V23" i="98"/>
  <c r="AM23" i="98"/>
  <c r="BE23" i="98"/>
  <c r="Z23" i="98"/>
  <c r="AR23" i="98"/>
  <c r="BI23" i="98"/>
  <c r="M23" i="98"/>
  <c r="AD23" i="98"/>
  <c r="AV23" i="98"/>
  <c r="AI23" i="98"/>
  <c r="K23" i="98"/>
  <c r="AB23" i="98"/>
  <c r="AT23" i="98"/>
  <c r="O23" i="98"/>
  <c r="AX23" i="98"/>
  <c r="X23" i="98"/>
  <c r="BG23" i="98"/>
  <c r="AZ23" i="98"/>
  <c r="AG23" i="98"/>
  <c r="S23" i="98"/>
  <c r="AK23" i="98"/>
  <c r="BC23" i="98"/>
  <c r="Q23" i="98"/>
  <c r="AO23" i="98"/>
  <c r="BJ20" i="98"/>
  <c r="BB20" i="98"/>
  <c r="AU20" i="98"/>
  <c r="AM20" i="98"/>
  <c r="AD20" i="98"/>
  <c r="W20" i="98"/>
  <c r="P20" i="98"/>
  <c r="BF20" i="98"/>
  <c r="AY20" i="98"/>
  <c r="AQ20" i="98"/>
  <c r="AI20" i="98"/>
  <c r="AA20" i="98"/>
  <c r="R20" i="98"/>
  <c r="L20" i="98"/>
  <c r="AZ20" i="98"/>
  <c r="AJ20" i="98"/>
  <c r="V20" i="98"/>
  <c r="AV20" i="98"/>
  <c r="AH20" i="98"/>
  <c r="Q20" i="98"/>
  <c r="BH20" i="98"/>
  <c r="AC20" i="98"/>
  <c r="AN20" i="98"/>
  <c r="BE20" i="98"/>
  <c r="Y20" i="98"/>
  <c r="AS20" i="98"/>
  <c r="M20" i="98"/>
  <c r="J20" i="98"/>
  <c r="BG20" i="98"/>
  <c r="AO20" i="98"/>
  <c r="X20" i="98"/>
  <c r="N20" i="98"/>
  <c r="AL20" i="98"/>
  <c r="BI20" i="98"/>
  <c r="BC20" i="98"/>
  <c r="AK20" i="98"/>
  <c r="S20" i="98"/>
  <c r="U20" i="98"/>
  <c r="AR20" i="98"/>
  <c r="AX20" i="98"/>
  <c r="AG20" i="98"/>
  <c r="O20" i="98"/>
  <c r="Z20" i="98"/>
  <c r="AW20" i="98"/>
  <c r="BK20" i="98"/>
  <c r="AF20" i="98"/>
  <c r="AT20" i="98"/>
  <c r="BD20" i="98"/>
  <c r="K20" i="98"/>
  <c r="AB20" i="98"/>
  <c r="BH12" i="98"/>
  <c r="BC12" i="98"/>
  <c r="BG12" i="98"/>
  <c r="AY12" i="98"/>
  <c r="AT12" i="98"/>
  <c r="AN12" i="98"/>
  <c r="AH12" i="98"/>
  <c r="AB12" i="98"/>
  <c r="W12" i="98"/>
  <c r="P12" i="98"/>
  <c r="K12" i="98"/>
  <c r="BF12" i="98"/>
  <c r="AX12" i="98"/>
  <c r="AS12" i="98"/>
  <c r="AL12" i="98"/>
  <c r="AG12" i="98"/>
  <c r="AA12" i="98"/>
  <c r="U12" i="98"/>
  <c r="O12" i="98"/>
  <c r="J12" i="98"/>
  <c r="BK12" i="98"/>
  <c r="AW12" i="98"/>
  <c r="AK12" i="98"/>
  <c r="Y12" i="98"/>
  <c r="N12" i="98"/>
  <c r="AF12" i="98"/>
  <c r="BI12" i="98"/>
  <c r="AO12" i="98"/>
  <c r="R12" i="98"/>
  <c r="BJ12" i="98"/>
  <c r="AU12" i="98"/>
  <c r="AJ12" i="98"/>
  <c r="X12" i="98"/>
  <c r="L12" i="98"/>
  <c r="BD12" i="98"/>
  <c r="AQ12" i="98"/>
  <c r="S12" i="98"/>
  <c r="BB12" i="98"/>
  <c r="AC12" i="98"/>
  <c r="M12" i="98"/>
  <c r="AD12" i="98"/>
  <c r="AV12" i="98"/>
  <c r="Q12" i="98"/>
  <c r="AI12" i="98"/>
  <c r="AZ12" i="98"/>
  <c r="V12" i="98"/>
  <c r="AM12" i="98"/>
  <c r="BE12" i="98"/>
  <c r="AR12" i="98"/>
  <c r="Z12" i="98"/>
  <c r="J410" i="7"/>
  <c r="N410" i="7"/>
  <c r="K410" i="7"/>
  <c r="O410" i="7"/>
  <c r="P410" i="7"/>
  <c r="L410" i="7"/>
  <c r="M410" i="7"/>
  <c r="C359" i="7"/>
  <c r="G359" i="7"/>
  <c r="D359" i="7"/>
  <c r="E359" i="7"/>
  <c r="H359" i="7"/>
  <c r="B359" i="7"/>
  <c r="F359" i="7"/>
  <c r="K398" i="7"/>
  <c r="O398" i="7"/>
  <c r="M398" i="7"/>
  <c r="N398" i="7"/>
  <c r="L398" i="7"/>
  <c r="P398" i="7"/>
  <c r="J398" i="7"/>
  <c r="K377" i="7"/>
  <c r="O377" i="7"/>
  <c r="N377" i="7"/>
  <c r="L377" i="7"/>
  <c r="M377" i="7"/>
  <c r="J377" i="7"/>
  <c r="P377" i="7"/>
  <c r="C401" i="7"/>
  <c r="G401" i="7"/>
  <c r="B401" i="7"/>
  <c r="D401" i="7"/>
  <c r="H401" i="7"/>
  <c r="F401" i="7"/>
  <c r="E401" i="7"/>
  <c r="E386" i="7"/>
  <c r="H386" i="7"/>
  <c r="F386" i="7"/>
  <c r="G386" i="7"/>
  <c r="B386" i="7"/>
  <c r="C386" i="7"/>
  <c r="D386" i="7"/>
  <c r="C380" i="7"/>
  <c r="G380" i="7"/>
  <c r="D380" i="7"/>
  <c r="H380" i="7"/>
  <c r="F380" i="7"/>
  <c r="B380" i="7"/>
  <c r="E380" i="7"/>
  <c r="D367" i="7"/>
  <c r="E367" i="7"/>
  <c r="H367" i="7"/>
  <c r="F367" i="7"/>
  <c r="G367" i="7"/>
  <c r="B367" i="7"/>
  <c r="C367" i="7"/>
  <c r="N235" i="7"/>
  <c r="L273" i="7"/>
  <c r="P273" i="7"/>
  <c r="D264" i="7"/>
  <c r="F266" i="7"/>
  <c r="F264" i="7"/>
  <c r="H237" i="7"/>
  <c r="J235" i="7"/>
  <c r="J409" i="7"/>
  <c r="N409" i="7"/>
  <c r="K409" i="7"/>
  <c r="O409" i="7"/>
  <c r="P409" i="7"/>
  <c r="L409" i="7"/>
  <c r="M409" i="7"/>
  <c r="E357" i="7"/>
  <c r="H357" i="7"/>
  <c r="B357" i="7"/>
  <c r="F357" i="7"/>
  <c r="C357" i="7"/>
  <c r="G357" i="7"/>
  <c r="D357" i="7"/>
  <c r="D360" i="7"/>
  <c r="E360" i="7"/>
  <c r="H360" i="7"/>
  <c r="B360" i="7"/>
  <c r="F360" i="7"/>
  <c r="C360" i="7"/>
  <c r="G360" i="7"/>
  <c r="B408" i="7"/>
  <c r="F408" i="7"/>
  <c r="C408" i="7"/>
  <c r="G408" i="7"/>
  <c r="H408" i="7"/>
  <c r="D408" i="7"/>
  <c r="E408" i="7"/>
  <c r="K399" i="7"/>
  <c r="O399" i="7"/>
  <c r="M399" i="7"/>
  <c r="N399" i="7"/>
  <c r="P399" i="7"/>
  <c r="J399" i="7"/>
  <c r="L399" i="7"/>
  <c r="K396" i="7"/>
  <c r="O396" i="7"/>
  <c r="M396" i="7"/>
  <c r="N396" i="7"/>
  <c r="L396" i="7"/>
  <c r="P396" i="7"/>
  <c r="J396" i="7"/>
  <c r="M391" i="7"/>
  <c r="P391" i="7"/>
  <c r="N391" i="7"/>
  <c r="J391" i="7"/>
  <c r="O391" i="7"/>
  <c r="L391" i="7"/>
  <c r="K391" i="7"/>
  <c r="K380" i="7"/>
  <c r="O380" i="7"/>
  <c r="N380" i="7"/>
  <c r="M380" i="7"/>
  <c r="J380" i="7"/>
  <c r="P380" i="7"/>
  <c r="L380" i="7"/>
  <c r="M371" i="7"/>
  <c r="P371" i="7"/>
  <c r="J371" i="7"/>
  <c r="O371" i="7"/>
  <c r="K371" i="7"/>
  <c r="L371" i="7"/>
  <c r="N371" i="7"/>
  <c r="L367" i="7"/>
  <c r="M367" i="7"/>
  <c r="P367" i="7"/>
  <c r="N367" i="7"/>
  <c r="O367" i="7"/>
  <c r="J367" i="7"/>
  <c r="K367" i="7"/>
  <c r="C400" i="7"/>
  <c r="G400" i="7"/>
  <c r="B400" i="7"/>
  <c r="D400" i="7"/>
  <c r="H400" i="7"/>
  <c r="E400" i="7"/>
  <c r="F400" i="7"/>
  <c r="C396" i="7"/>
  <c r="G396" i="7"/>
  <c r="B396" i="7"/>
  <c r="D396" i="7"/>
  <c r="H396" i="7"/>
  <c r="E396" i="7"/>
  <c r="F396" i="7"/>
  <c r="E391" i="7"/>
  <c r="H391" i="7"/>
  <c r="C391" i="7"/>
  <c r="D391" i="7"/>
  <c r="F391" i="7"/>
  <c r="G391" i="7"/>
  <c r="B391" i="7"/>
  <c r="C378" i="7"/>
  <c r="G378" i="7"/>
  <c r="D378" i="7"/>
  <c r="H378" i="7"/>
  <c r="B378" i="7"/>
  <c r="E378" i="7"/>
  <c r="F378" i="7"/>
  <c r="C376" i="7"/>
  <c r="G376" i="7"/>
  <c r="D376" i="7"/>
  <c r="H376" i="7"/>
  <c r="F376" i="7"/>
  <c r="B376" i="7"/>
  <c r="E376" i="7"/>
  <c r="E371" i="7"/>
  <c r="H371" i="7"/>
  <c r="D371" i="7"/>
  <c r="F371" i="7"/>
  <c r="B371" i="7"/>
  <c r="C371" i="7"/>
  <c r="G371" i="7"/>
  <c r="D366" i="7"/>
  <c r="E366" i="7"/>
  <c r="H366" i="7"/>
  <c r="F366" i="7"/>
  <c r="G366" i="7"/>
  <c r="B366" i="7"/>
  <c r="C366" i="7"/>
  <c r="K359" i="7"/>
  <c r="O359" i="7"/>
  <c r="L359" i="7"/>
  <c r="M359" i="7"/>
  <c r="P359" i="7"/>
  <c r="N359" i="7"/>
  <c r="J359" i="7"/>
  <c r="B407" i="7"/>
  <c r="F407" i="7"/>
  <c r="C407" i="7"/>
  <c r="G407" i="7"/>
  <c r="H407" i="7"/>
  <c r="D407" i="7"/>
  <c r="E407" i="7"/>
  <c r="M386" i="7"/>
  <c r="P386" i="7"/>
  <c r="K386" i="7"/>
  <c r="N386" i="7"/>
  <c r="O386" i="7"/>
  <c r="L386" i="7"/>
  <c r="J386" i="7"/>
  <c r="C397" i="7"/>
  <c r="G397" i="7"/>
  <c r="B397" i="7"/>
  <c r="D397" i="7"/>
  <c r="H397" i="7"/>
  <c r="F397" i="7"/>
  <c r="E397" i="7"/>
  <c r="E388" i="7"/>
  <c r="H388" i="7"/>
  <c r="C388" i="7"/>
  <c r="D388" i="7"/>
  <c r="B388" i="7"/>
  <c r="G388" i="7"/>
  <c r="F388" i="7"/>
  <c r="E369" i="7"/>
  <c r="H369" i="7"/>
  <c r="D369" i="7"/>
  <c r="F369" i="7"/>
  <c r="B369" i="7"/>
  <c r="C369" i="7"/>
  <c r="G369" i="7"/>
  <c r="M275" i="7"/>
  <c r="O257" i="7"/>
  <c r="D237" i="7"/>
  <c r="O276" i="7"/>
  <c r="L276" i="7"/>
  <c r="P276" i="7"/>
  <c r="L235" i="7"/>
  <c r="K273" i="7"/>
  <c r="U356" i="7"/>
  <c r="S356" i="7"/>
  <c r="T356" i="7"/>
  <c r="W331" i="7"/>
  <c r="E266" i="7"/>
  <c r="E264" i="7"/>
  <c r="K257" i="7"/>
  <c r="O273" i="7"/>
  <c r="J273" i="7"/>
  <c r="J408" i="7"/>
  <c r="N408" i="7"/>
  <c r="K408" i="7"/>
  <c r="O408" i="7"/>
  <c r="P408" i="7"/>
  <c r="L408" i="7"/>
  <c r="M408" i="7"/>
  <c r="J406" i="7"/>
  <c r="N406" i="7"/>
  <c r="K406" i="7"/>
  <c r="O406" i="7"/>
  <c r="P406" i="7"/>
  <c r="L406" i="7"/>
  <c r="M406" i="7"/>
  <c r="E361" i="7"/>
  <c r="H361" i="7"/>
  <c r="B361" i="7"/>
  <c r="F361" i="7"/>
  <c r="C361" i="7"/>
  <c r="G361" i="7"/>
  <c r="D361" i="7"/>
  <c r="D356" i="7"/>
  <c r="E356" i="7"/>
  <c r="H356" i="7"/>
  <c r="B356" i="7"/>
  <c r="F356" i="7"/>
  <c r="C356" i="7"/>
  <c r="G356" i="7"/>
  <c r="B411" i="7"/>
  <c r="F411" i="7"/>
  <c r="C411" i="7"/>
  <c r="G411" i="7"/>
  <c r="H411" i="7"/>
  <c r="D411" i="7"/>
  <c r="E411" i="7"/>
  <c r="K397" i="7"/>
  <c r="O397" i="7"/>
  <c r="M397" i="7"/>
  <c r="N397" i="7"/>
  <c r="P397" i="7"/>
  <c r="J397" i="7"/>
  <c r="L397" i="7"/>
  <c r="L401" i="7"/>
  <c r="M401" i="7"/>
  <c r="P401" i="7"/>
  <c r="O401" i="7"/>
  <c r="J401" i="7"/>
  <c r="N401" i="7"/>
  <c r="K401" i="7"/>
  <c r="M389" i="7"/>
  <c r="P389" i="7"/>
  <c r="N389" i="7"/>
  <c r="J389" i="7"/>
  <c r="O389" i="7"/>
  <c r="L389" i="7"/>
  <c r="K389" i="7"/>
  <c r="K378" i="7"/>
  <c r="O378" i="7"/>
  <c r="N378" i="7"/>
  <c r="J378" i="7"/>
  <c r="P378" i="7"/>
  <c r="L378" i="7"/>
  <c r="M378" i="7"/>
  <c r="K376" i="7"/>
  <c r="O376" i="7"/>
  <c r="N376" i="7"/>
  <c r="M376" i="7"/>
  <c r="J376" i="7"/>
  <c r="P376" i="7"/>
  <c r="L376" i="7"/>
  <c r="M370" i="7"/>
  <c r="P370" i="7"/>
  <c r="J370" i="7"/>
  <c r="O370" i="7"/>
  <c r="K370" i="7"/>
  <c r="L370" i="7"/>
  <c r="N370" i="7"/>
  <c r="L366" i="7"/>
  <c r="M366" i="7"/>
  <c r="P366" i="7"/>
  <c r="N366" i="7"/>
  <c r="O366" i="7"/>
  <c r="J366" i="7"/>
  <c r="K366" i="7"/>
  <c r="C399" i="7"/>
  <c r="G399" i="7"/>
  <c r="B399" i="7"/>
  <c r="D399" i="7"/>
  <c r="H399" i="7"/>
  <c r="F399" i="7"/>
  <c r="E399" i="7"/>
  <c r="E390" i="7"/>
  <c r="H390" i="7"/>
  <c r="C390" i="7"/>
  <c r="D390" i="7"/>
  <c r="B390" i="7"/>
  <c r="G390" i="7"/>
  <c r="F390" i="7"/>
  <c r="C381" i="7"/>
  <c r="G381" i="7"/>
  <c r="D381" i="7"/>
  <c r="H381" i="7"/>
  <c r="E381" i="7"/>
  <c r="F381" i="7"/>
  <c r="B381" i="7"/>
  <c r="C379" i="7"/>
  <c r="G379" i="7"/>
  <c r="D379" i="7"/>
  <c r="H379" i="7"/>
  <c r="B379" i="7"/>
  <c r="E379" i="7"/>
  <c r="F379" i="7"/>
  <c r="E370" i="7"/>
  <c r="H370" i="7"/>
  <c r="D370" i="7"/>
  <c r="F370" i="7"/>
  <c r="G370" i="7"/>
  <c r="B370" i="7"/>
  <c r="C370" i="7"/>
  <c r="M361" i="7"/>
  <c r="P361" i="7"/>
  <c r="J361" i="7"/>
  <c r="N361" i="7"/>
  <c r="K361" i="7"/>
  <c r="O361" i="7"/>
  <c r="L361" i="7"/>
  <c r="L360" i="7"/>
  <c r="M360" i="7"/>
  <c r="P360" i="7"/>
  <c r="J360" i="7"/>
  <c r="N360" i="7"/>
  <c r="K360" i="7"/>
  <c r="O360" i="7"/>
  <c r="G237" i="7"/>
  <c r="B406" i="7"/>
  <c r="F406" i="7"/>
  <c r="C406" i="7"/>
  <c r="G406" i="7"/>
  <c r="H406" i="7"/>
  <c r="D406" i="7"/>
  <c r="E406" i="7"/>
  <c r="M388" i="7"/>
  <c r="P388" i="7"/>
  <c r="N388" i="7"/>
  <c r="J388" i="7"/>
  <c r="O388" i="7"/>
  <c r="K388" i="7"/>
  <c r="L388" i="7"/>
  <c r="L368" i="7"/>
  <c r="M368" i="7"/>
  <c r="P368" i="7"/>
  <c r="N368" i="7"/>
  <c r="O368" i="7"/>
  <c r="J368" i="7"/>
  <c r="K368" i="7"/>
  <c r="J358" i="7"/>
  <c r="N358" i="7"/>
  <c r="K358" i="7"/>
  <c r="O358" i="7"/>
  <c r="L358" i="7"/>
  <c r="M358" i="7"/>
  <c r="P358" i="7"/>
  <c r="K275" i="7"/>
  <c r="J257" i="7"/>
  <c r="F237" i="7"/>
  <c r="N276" i="7"/>
  <c r="N275" i="7"/>
  <c r="E237" i="7"/>
  <c r="K276" i="7"/>
  <c r="K235" i="7"/>
  <c r="D266" i="7"/>
  <c r="G266" i="7"/>
  <c r="G264" i="7"/>
  <c r="N257" i="7"/>
  <c r="J407" i="7"/>
  <c r="N407" i="7"/>
  <c r="K407" i="7"/>
  <c r="O407" i="7"/>
  <c r="P407" i="7"/>
  <c r="L407" i="7"/>
  <c r="M407" i="7"/>
  <c r="J411" i="7"/>
  <c r="K411" i="7"/>
  <c r="O411" i="7"/>
  <c r="L411" i="7"/>
  <c r="P411" i="7"/>
  <c r="N411" i="7"/>
  <c r="M411" i="7"/>
  <c r="B358" i="7"/>
  <c r="F358" i="7"/>
  <c r="C358" i="7"/>
  <c r="G358" i="7"/>
  <c r="D358" i="7"/>
  <c r="E358" i="7"/>
  <c r="H358" i="7"/>
  <c r="B410" i="7"/>
  <c r="F410" i="7"/>
  <c r="C410" i="7"/>
  <c r="G410" i="7"/>
  <c r="H410" i="7"/>
  <c r="D410" i="7"/>
  <c r="E410" i="7"/>
  <c r="B409" i="7"/>
  <c r="F409" i="7"/>
  <c r="C409" i="7"/>
  <c r="G409" i="7"/>
  <c r="H409" i="7"/>
  <c r="D409" i="7"/>
  <c r="E409" i="7"/>
  <c r="K400" i="7"/>
  <c r="O400" i="7"/>
  <c r="M400" i="7"/>
  <c r="N400" i="7"/>
  <c r="L400" i="7"/>
  <c r="J400" i="7"/>
  <c r="P400" i="7"/>
  <c r="M390" i="7"/>
  <c r="P390" i="7"/>
  <c r="N390" i="7"/>
  <c r="J390" i="7"/>
  <c r="O390" i="7"/>
  <c r="K390" i="7"/>
  <c r="L390" i="7"/>
  <c r="M387" i="7"/>
  <c r="P387" i="7"/>
  <c r="K387" i="7"/>
  <c r="L387" i="7"/>
  <c r="N387" i="7"/>
  <c r="O387" i="7"/>
  <c r="J387" i="7"/>
  <c r="K381" i="7"/>
  <c r="O381" i="7"/>
  <c r="N381" i="7"/>
  <c r="L381" i="7"/>
  <c r="M381" i="7"/>
  <c r="J381" i="7"/>
  <c r="P381" i="7"/>
  <c r="K379" i="7"/>
  <c r="O379" i="7"/>
  <c r="N379" i="7"/>
  <c r="J379" i="7"/>
  <c r="P379" i="7"/>
  <c r="L379" i="7"/>
  <c r="M379" i="7"/>
  <c r="M369" i="7"/>
  <c r="P369" i="7"/>
  <c r="J369" i="7"/>
  <c r="O369" i="7"/>
  <c r="K369" i="7"/>
  <c r="L369" i="7"/>
  <c r="N369" i="7"/>
  <c r="C398" i="7"/>
  <c r="G398" i="7"/>
  <c r="B398" i="7"/>
  <c r="D398" i="7"/>
  <c r="H398" i="7"/>
  <c r="E398" i="7"/>
  <c r="F398" i="7"/>
  <c r="E387" i="7"/>
  <c r="H387" i="7"/>
  <c r="F387" i="7"/>
  <c r="D387" i="7"/>
  <c r="G387" i="7"/>
  <c r="B387" i="7"/>
  <c r="C387" i="7"/>
  <c r="E389" i="7"/>
  <c r="H389" i="7"/>
  <c r="C389" i="7"/>
  <c r="D389" i="7"/>
  <c r="F389" i="7"/>
  <c r="G389" i="7"/>
  <c r="B389" i="7"/>
  <c r="C377" i="7"/>
  <c r="G377" i="7"/>
  <c r="D377" i="7"/>
  <c r="H377" i="7"/>
  <c r="E377" i="7"/>
  <c r="F377" i="7"/>
  <c r="B377" i="7"/>
  <c r="D368" i="7"/>
  <c r="E368" i="7"/>
  <c r="H368" i="7"/>
  <c r="F368" i="7"/>
  <c r="G368" i="7"/>
  <c r="B368" i="7"/>
  <c r="C368" i="7"/>
  <c r="M357" i="7"/>
  <c r="P357" i="7"/>
  <c r="J357" i="7"/>
  <c r="N357" i="7"/>
  <c r="K357" i="7"/>
  <c r="O357" i="7"/>
  <c r="L357" i="7"/>
  <c r="L356" i="7"/>
  <c r="M356" i="7"/>
  <c r="P356" i="7"/>
  <c r="J356" i="7"/>
  <c r="N356" i="7"/>
  <c r="O356" i="7"/>
  <c r="K356" i="7"/>
  <c r="B274" i="7"/>
  <c r="O274" i="7"/>
  <c r="F274" i="7"/>
  <c r="M272" i="7"/>
  <c r="M263" i="7"/>
  <c r="D275" i="7"/>
  <c r="H275" i="7"/>
  <c r="C276" i="7"/>
  <c r="M274" i="7"/>
  <c r="B276" i="7"/>
  <c r="D274" i="7"/>
  <c r="N272" i="7"/>
  <c r="O263" i="7"/>
  <c r="C275" i="7"/>
  <c r="G276" i="7"/>
  <c r="E276" i="7"/>
  <c r="N274" i="7"/>
  <c r="J274" i="7"/>
  <c r="L274" i="7"/>
  <c r="L25" i="10"/>
  <c r="M25" i="10"/>
  <c r="V25" i="10"/>
  <c r="AD25" i="10"/>
  <c r="AV25" i="10"/>
  <c r="BE25" i="10"/>
  <c r="K25" i="10"/>
  <c r="BK25" i="10"/>
  <c r="O25" i="10"/>
  <c r="X25" i="10"/>
  <c r="AX25" i="10"/>
  <c r="BG25" i="10"/>
  <c r="AB25" i="10"/>
  <c r="BC25" i="10"/>
  <c r="Q25" i="10"/>
  <c r="Z25" i="10"/>
  <c r="AR25" i="10"/>
  <c r="AZ25" i="10"/>
  <c r="BI25" i="10"/>
  <c r="S25" i="10"/>
  <c r="AT25" i="10"/>
  <c r="BF25" i="10"/>
  <c r="W25" i="10"/>
  <c r="AU25" i="10"/>
  <c r="AC25" i="10"/>
  <c r="BB25" i="10"/>
  <c r="R25" i="10"/>
  <c r="BH25" i="10"/>
  <c r="AQ25" i="10"/>
  <c r="Y25" i="10"/>
  <c r="AW25" i="10"/>
  <c r="N25" i="10"/>
  <c r="BD25" i="10"/>
  <c r="U25" i="10"/>
  <c r="J25" i="10"/>
  <c r="AY25" i="10"/>
  <c r="BJ25" i="10"/>
  <c r="AS25" i="10"/>
  <c r="P25" i="10"/>
  <c r="AA25" i="10"/>
  <c r="L20" i="10"/>
  <c r="Z20" i="10"/>
  <c r="AR20" i="10"/>
  <c r="BI20" i="10"/>
  <c r="M20" i="10"/>
  <c r="AD20" i="10"/>
  <c r="AV20" i="10"/>
  <c r="Q20" i="10"/>
  <c r="AZ20" i="10"/>
  <c r="BE20" i="10"/>
  <c r="V20" i="10"/>
  <c r="AU20" i="10"/>
  <c r="N20" i="10"/>
  <c r="AW20" i="10"/>
  <c r="K20" i="10"/>
  <c r="AB20" i="10"/>
  <c r="AT20" i="10"/>
  <c r="BK20" i="10"/>
  <c r="BH20" i="10"/>
  <c r="Y20" i="10"/>
  <c r="R20" i="10"/>
  <c r="BB20" i="10"/>
  <c r="O20" i="10"/>
  <c r="AX20" i="10"/>
  <c r="AY20" i="10"/>
  <c r="P20" i="10"/>
  <c r="AC20" i="10"/>
  <c r="W20" i="10"/>
  <c r="BF20" i="10"/>
  <c r="S20" i="10"/>
  <c r="BC20" i="10"/>
  <c r="AQ20" i="10"/>
  <c r="BJ20" i="10"/>
  <c r="BD20" i="10"/>
  <c r="J20" i="10"/>
  <c r="X20" i="10"/>
  <c r="U20" i="10"/>
  <c r="AA20" i="10"/>
  <c r="AS20" i="10"/>
  <c r="BG20" i="10"/>
  <c r="L18" i="10"/>
  <c r="Q18" i="10"/>
  <c r="AZ18" i="10"/>
  <c r="V18" i="10"/>
  <c r="BE18" i="10"/>
  <c r="Z18" i="10"/>
  <c r="AR18" i="10"/>
  <c r="BI18" i="10"/>
  <c r="M18" i="10"/>
  <c r="AD18" i="10"/>
  <c r="AV18" i="10"/>
  <c r="N18" i="10"/>
  <c r="AW18" i="10"/>
  <c r="K18" i="10"/>
  <c r="AB18" i="10"/>
  <c r="AT18" i="10"/>
  <c r="BK18" i="10"/>
  <c r="BH18" i="10"/>
  <c r="Y18" i="10"/>
  <c r="AC18" i="10"/>
  <c r="R18" i="10"/>
  <c r="BB18" i="10"/>
  <c r="O18" i="10"/>
  <c r="AX18" i="10"/>
  <c r="AY18" i="10"/>
  <c r="P18" i="10"/>
  <c r="BD18" i="10"/>
  <c r="U18" i="10"/>
  <c r="W18" i="10"/>
  <c r="BF18" i="10"/>
  <c r="S18" i="10"/>
  <c r="BC18" i="10"/>
  <c r="AQ18" i="10"/>
  <c r="AU18" i="10"/>
  <c r="BJ18" i="10"/>
  <c r="J18" i="10"/>
  <c r="X18" i="10"/>
  <c r="AA18" i="10"/>
  <c r="AS18" i="10"/>
  <c r="BG18" i="10"/>
  <c r="J15" i="10"/>
  <c r="M15" i="10"/>
  <c r="Y15" i="10"/>
  <c r="AV15" i="10"/>
  <c r="BH15" i="10"/>
  <c r="N15" i="10"/>
  <c r="Z15" i="10"/>
  <c r="AW15" i="10"/>
  <c r="BI15" i="10"/>
  <c r="R15" i="10"/>
  <c r="AD15" i="10"/>
  <c r="AQ15" i="10"/>
  <c r="BB15" i="10"/>
  <c r="AR15" i="10"/>
  <c r="BD15" i="10"/>
  <c r="U15" i="10"/>
  <c r="AZ15" i="10"/>
  <c r="Q15" i="10"/>
  <c r="AS15" i="10"/>
  <c r="V15" i="10"/>
  <c r="BF15" i="10"/>
  <c r="W15" i="10"/>
  <c r="BE15" i="10"/>
  <c r="AA15" i="10"/>
  <c r="S15" i="10"/>
  <c r="BC15" i="10"/>
  <c r="BJ15" i="10"/>
  <c r="O15" i="10"/>
  <c r="AU15" i="10"/>
  <c r="L15" i="10"/>
  <c r="AY15" i="10"/>
  <c r="P15" i="10"/>
  <c r="X15" i="10"/>
  <c r="BG15" i="10"/>
  <c r="AC15" i="10"/>
  <c r="AX15" i="10"/>
  <c r="K15" i="10"/>
  <c r="AB15" i="10"/>
  <c r="AT15" i="10"/>
  <c r="BK15" i="10"/>
  <c r="L24" i="10"/>
  <c r="O24" i="10"/>
  <c r="X24" i="10"/>
  <c r="AX24" i="10"/>
  <c r="BG24" i="10"/>
  <c r="Q24" i="10"/>
  <c r="AB24" i="10"/>
  <c r="AZ24" i="10"/>
  <c r="BK24" i="10"/>
  <c r="S24" i="10"/>
  <c r="AD24" i="10"/>
  <c r="AR24" i="10"/>
  <c r="BC24" i="10"/>
  <c r="M24" i="10"/>
  <c r="BI24" i="10"/>
  <c r="K24" i="10"/>
  <c r="V24" i="10"/>
  <c r="AT24" i="10"/>
  <c r="BE24" i="10"/>
  <c r="Z24" i="10"/>
  <c r="AV24" i="10"/>
  <c r="BJ24" i="10"/>
  <c r="AS24" i="10"/>
  <c r="AA24" i="10"/>
  <c r="J24" i="10"/>
  <c r="BH24" i="10"/>
  <c r="AQ24" i="10"/>
  <c r="Y24" i="10"/>
  <c r="BF24" i="10"/>
  <c r="W24" i="10"/>
  <c r="BD24" i="10"/>
  <c r="U24" i="10"/>
  <c r="BB24" i="10"/>
  <c r="R24" i="10"/>
  <c r="AY24" i="10"/>
  <c r="P24" i="10"/>
  <c r="AC24" i="10"/>
  <c r="AW24" i="10"/>
  <c r="N24" i="10"/>
  <c r="AU24" i="10"/>
  <c r="J22" i="10"/>
  <c r="M22" i="10"/>
  <c r="Q22" i="10"/>
  <c r="V22" i="10"/>
  <c r="Z22" i="10"/>
  <c r="AD22" i="10"/>
  <c r="AR22" i="10"/>
  <c r="AV22" i="10"/>
  <c r="AZ22" i="10"/>
  <c r="BE22" i="10"/>
  <c r="BI22" i="10"/>
  <c r="N22" i="10"/>
  <c r="R22" i="10"/>
  <c r="W22" i="10"/>
  <c r="AA22" i="10"/>
  <c r="AS22" i="10"/>
  <c r="AW22" i="10"/>
  <c r="BB22" i="10"/>
  <c r="BF22" i="10"/>
  <c r="BJ22" i="10"/>
  <c r="K22" i="10"/>
  <c r="O22" i="10"/>
  <c r="S22" i="10"/>
  <c r="X22" i="10"/>
  <c r="AB22" i="10"/>
  <c r="AT22" i="10"/>
  <c r="AX22" i="10"/>
  <c r="BC22" i="10"/>
  <c r="BG22" i="10"/>
  <c r="BK22" i="10"/>
  <c r="L22" i="10"/>
  <c r="AC22" i="10"/>
  <c r="AU22" i="10"/>
  <c r="AQ22" i="10"/>
  <c r="P22" i="10"/>
  <c r="AY22" i="10"/>
  <c r="Y22" i="10"/>
  <c r="U22" i="10"/>
  <c r="BD22" i="10"/>
  <c r="BH22" i="10"/>
  <c r="J17" i="10"/>
  <c r="Q17" i="10"/>
  <c r="Z17" i="10"/>
  <c r="AR17" i="10"/>
  <c r="AZ17" i="10"/>
  <c r="BI17" i="10"/>
  <c r="L17" i="10"/>
  <c r="U17" i="10"/>
  <c r="AC17" i="10"/>
  <c r="AU17" i="10"/>
  <c r="BD17" i="10"/>
  <c r="M17" i="10"/>
  <c r="V17" i="10"/>
  <c r="AD17" i="10"/>
  <c r="AV17" i="10"/>
  <c r="BE17" i="10"/>
  <c r="AQ17" i="10"/>
  <c r="P17" i="10"/>
  <c r="AY17" i="10"/>
  <c r="Y17" i="10"/>
  <c r="BH17" i="10"/>
  <c r="BC17" i="10"/>
  <c r="S17" i="10"/>
  <c r="AX17" i="10"/>
  <c r="BK17" i="10"/>
  <c r="AT17" i="10"/>
  <c r="AB17" i="10"/>
  <c r="K17" i="10"/>
  <c r="AW17" i="10"/>
  <c r="N17" i="10"/>
  <c r="BG17" i="10"/>
  <c r="BB17" i="10"/>
  <c r="AA17" i="10"/>
  <c r="AS17" i="10"/>
  <c r="W17" i="10"/>
  <c r="X17" i="10"/>
  <c r="BJ17" i="10"/>
  <c r="R17" i="10"/>
  <c r="O17" i="10"/>
  <c r="BF17" i="10"/>
  <c r="Q12" i="10"/>
  <c r="AZ12" i="10"/>
  <c r="U12" i="10"/>
  <c r="BD12" i="10"/>
  <c r="Z12" i="10"/>
  <c r="AR12" i="10"/>
  <c r="BI12" i="10"/>
  <c r="AC12" i="10"/>
  <c r="AU12" i="10"/>
  <c r="L12" i="10"/>
  <c r="R12" i="10"/>
  <c r="BB12" i="10"/>
  <c r="O12" i="10"/>
  <c r="AX12" i="10"/>
  <c r="W12" i="10"/>
  <c r="BF12" i="10"/>
  <c r="S12" i="10"/>
  <c r="BC12" i="10"/>
  <c r="J12" i="10"/>
  <c r="AA12" i="10"/>
  <c r="AS12" i="10"/>
  <c r="BJ12" i="10"/>
  <c r="X12" i="10"/>
  <c r="BG12" i="10"/>
  <c r="AQ12" i="10"/>
  <c r="AT12" i="10"/>
  <c r="BE12" i="10"/>
  <c r="V12" i="10"/>
  <c r="M12" i="10"/>
  <c r="AW12" i="10"/>
  <c r="BK12" i="10"/>
  <c r="Y12" i="10"/>
  <c r="AV12" i="10"/>
  <c r="AB12" i="10"/>
  <c r="AD12" i="10"/>
  <c r="K12" i="10"/>
  <c r="BH12" i="10"/>
  <c r="P12" i="10"/>
  <c r="N12" i="10"/>
  <c r="AY12" i="10"/>
  <c r="AR19" i="10"/>
  <c r="Q19" i="10"/>
  <c r="AZ19" i="10"/>
  <c r="Z19" i="10"/>
  <c r="BI19" i="10"/>
  <c r="W19" i="10"/>
  <c r="BF19" i="10"/>
  <c r="S19" i="10"/>
  <c r="BC19" i="10"/>
  <c r="BH19" i="10"/>
  <c r="Y19" i="10"/>
  <c r="AD19" i="10"/>
  <c r="J19" i="10"/>
  <c r="AA19" i="10"/>
  <c r="AS19" i="10"/>
  <c r="BJ19" i="10"/>
  <c r="X19" i="10"/>
  <c r="BG19" i="10"/>
  <c r="AY19" i="10"/>
  <c r="P19" i="10"/>
  <c r="BE19" i="10"/>
  <c r="V19" i="10"/>
  <c r="AC19" i="10"/>
  <c r="N19" i="10"/>
  <c r="AW19" i="10"/>
  <c r="K19" i="10"/>
  <c r="AB19" i="10"/>
  <c r="AT19" i="10"/>
  <c r="BK19" i="10"/>
  <c r="AQ19" i="10"/>
  <c r="AV19" i="10"/>
  <c r="M19" i="10"/>
  <c r="BD19" i="10"/>
  <c r="U19" i="10"/>
  <c r="AX19" i="10"/>
  <c r="AU19" i="10"/>
  <c r="BB19" i="10"/>
  <c r="L19" i="10"/>
  <c r="O19" i="10"/>
  <c r="R19" i="10"/>
  <c r="Q11" i="10"/>
  <c r="Z11" i="10"/>
  <c r="AR11" i="10"/>
  <c r="AZ11" i="10"/>
  <c r="BI11" i="10"/>
  <c r="L11" i="10"/>
  <c r="U11" i="10"/>
  <c r="AC11" i="10"/>
  <c r="AU11" i="10"/>
  <c r="BD11" i="10"/>
  <c r="M11" i="10"/>
  <c r="V11" i="10"/>
  <c r="AD11" i="10"/>
  <c r="AV11" i="10"/>
  <c r="BE11" i="10"/>
  <c r="AQ11" i="10"/>
  <c r="P11" i="10"/>
  <c r="AY11" i="10"/>
  <c r="Y11" i="10"/>
  <c r="BH11" i="10"/>
  <c r="R11" i="10"/>
  <c r="BB11" i="10"/>
  <c r="O11" i="10"/>
  <c r="AX11" i="10"/>
  <c r="AT11" i="10"/>
  <c r="W11" i="10"/>
  <c r="BF11" i="10"/>
  <c r="S11" i="10"/>
  <c r="BC11" i="10"/>
  <c r="AW11" i="10"/>
  <c r="AB11" i="10"/>
  <c r="J11" i="10"/>
  <c r="AA11" i="10"/>
  <c r="AS11" i="10"/>
  <c r="BJ11" i="10"/>
  <c r="X11" i="10"/>
  <c r="BG11" i="10"/>
  <c r="N11" i="10"/>
  <c r="K11" i="10"/>
  <c r="BK11" i="10"/>
  <c r="U21" i="10"/>
  <c r="AR21" i="10"/>
  <c r="Z21" i="10"/>
  <c r="AX21" i="10"/>
  <c r="BD21" i="10"/>
  <c r="O21" i="10"/>
  <c r="BI21" i="10"/>
  <c r="J21" i="10"/>
  <c r="AA21" i="10"/>
  <c r="AS21" i="10"/>
  <c r="BJ21" i="10"/>
  <c r="AV21" i="10"/>
  <c r="Y21" i="10"/>
  <c r="AU21" i="10"/>
  <c r="X21" i="10"/>
  <c r="AY21" i="10"/>
  <c r="AB21" i="10"/>
  <c r="N21" i="10"/>
  <c r="AW21" i="10"/>
  <c r="AQ21" i="10"/>
  <c r="S21" i="10"/>
  <c r="Q21" i="10"/>
  <c r="AT21" i="10"/>
  <c r="V21" i="10"/>
  <c r="R21" i="10"/>
  <c r="BB21" i="10"/>
  <c r="BH21" i="10"/>
  <c r="M21" i="10"/>
  <c r="BG21" i="10"/>
  <c r="L21" i="10"/>
  <c r="BK21" i="10"/>
  <c r="P21" i="10"/>
  <c r="W21" i="10"/>
  <c r="AD21" i="10"/>
  <c r="AC21" i="10"/>
  <c r="BE21" i="10"/>
  <c r="BF21" i="10"/>
  <c r="K21" i="10"/>
  <c r="BC21" i="10"/>
  <c r="AZ21" i="10"/>
  <c r="N16" i="10"/>
  <c r="AY16" i="10"/>
  <c r="U16" i="10"/>
  <c r="BD16" i="10"/>
  <c r="Y16" i="10"/>
  <c r="AQ16" i="10"/>
  <c r="BH16" i="10"/>
  <c r="AU16" i="10"/>
  <c r="AC16" i="10"/>
  <c r="O16" i="10"/>
  <c r="V16" i="10"/>
  <c r="BE16" i="10"/>
  <c r="W16" i="10"/>
  <c r="BF16" i="10"/>
  <c r="X16" i="10"/>
  <c r="BG16" i="10"/>
  <c r="S16" i="10"/>
  <c r="Z16" i="10"/>
  <c r="AR16" i="10"/>
  <c r="BI16" i="10"/>
  <c r="AA16" i="10"/>
  <c r="AS16" i="10"/>
  <c r="BJ16" i="10"/>
  <c r="AB16" i="10"/>
  <c r="AT16" i="10"/>
  <c r="BK16" i="10"/>
  <c r="J16" i="10"/>
  <c r="AD16" i="10"/>
  <c r="AV16" i="10"/>
  <c r="L16" i="10"/>
  <c r="AW16" i="10"/>
  <c r="M16" i="10"/>
  <c r="AX16" i="10"/>
  <c r="AZ16" i="10"/>
  <c r="R16" i="10"/>
  <c r="K16" i="10"/>
  <c r="Q16" i="10"/>
  <c r="P16" i="10"/>
  <c r="BC16" i="10"/>
  <c r="BB16" i="10"/>
  <c r="Q13" i="10"/>
  <c r="Y13" i="10"/>
  <c r="AD13" i="10"/>
  <c r="AQ13" i="10"/>
  <c r="AV13" i="10"/>
  <c r="BB13" i="10"/>
  <c r="BH13" i="10"/>
  <c r="L13" i="10"/>
  <c r="U13" i="10"/>
  <c r="Z13" i="10"/>
  <c r="AR13" i="10"/>
  <c r="AW13" i="10"/>
  <c r="BD13" i="10"/>
  <c r="BI13" i="10"/>
  <c r="M13" i="10"/>
  <c r="V13" i="10"/>
  <c r="AA13" i="10"/>
  <c r="AS13" i="10"/>
  <c r="AY13" i="10"/>
  <c r="BE13" i="10"/>
  <c r="BJ13" i="10"/>
  <c r="W13" i="10"/>
  <c r="AU13" i="10"/>
  <c r="AC13" i="10"/>
  <c r="AZ13" i="10"/>
  <c r="BF13" i="10"/>
  <c r="P13" i="10"/>
  <c r="J13" i="10"/>
  <c r="O13" i="10"/>
  <c r="AX13" i="10"/>
  <c r="S13" i="10"/>
  <c r="BC13" i="10"/>
  <c r="AT13" i="10"/>
  <c r="N13" i="10"/>
  <c r="AB13" i="10"/>
  <c r="R13" i="10"/>
  <c r="X13" i="10"/>
  <c r="BG13" i="10"/>
  <c r="K13" i="10"/>
  <c r="BK13" i="10"/>
  <c r="N14" i="10"/>
  <c r="U14" i="10"/>
  <c r="Z14" i="10"/>
  <c r="AR14" i="10"/>
  <c r="AW14" i="10"/>
  <c r="BD14" i="10"/>
  <c r="BI14" i="10"/>
  <c r="J14" i="10"/>
  <c r="P14" i="10"/>
  <c r="V14" i="10"/>
  <c r="AA14" i="10"/>
  <c r="AS14" i="10"/>
  <c r="AY14" i="10"/>
  <c r="BE14" i="10"/>
  <c r="BJ14" i="10"/>
  <c r="L14" i="10"/>
  <c r="Q14" i="10"/>
  <c r="W14" i="10"/>
  <c r="AC14" i="10"/>
  <c r="AU14" i="10"/>
  <c r="AZ14" i="10"/>
  <c r="BF14" i="10"/>
  <c r="M14" i="10"/>
  <c r="BH14" i="10"/>
  <c r="R14" i="10"/>
  <c r="AQ14" i="10"/>
  <c r="Y14" i="10"/>
  <c r="AV14" i="10"/>
  <c r="AD14" i="10"/>
  <c r="BB14" i="10"/>
  <c r="S14" i="10"/>
  <c r="BC14" i="10"/>
  <c r="X14" i="10"/>
  <c r="AT14" i="10"/>
  <c r="AX14" i="10"/>
  <c r="AB14" i="10"/>
  <c r="O14" i="10"/>
  <c r="BK14" i="10"/>
  <c r="K14" i="10"/>
  <c r="BG14" i="10"/>
  <c r="U10" i="10"/>
  <c r="BD10" i="10"/>
  <c r="Z10" i="10"/>
  <c r="AR10" i="10"/>
  <c r="BH10" i="10"/>
  <c r="AC10" i="10"/>
  <c r="AU10" i="10"/>
  <c r="BI10" i="10"/>
  <c r="Q10" i="10"/>
  <c r="AZ10" i="10"/>
  <c r="J10" i="10"/>
  <c r="AA10" i="10"/>
  <c r="AS10" i="10"/>
  <c r="BJ10" i="10"/>
  <c r="X10" i="10"/>
  <c r="BG10" i="10"/>
  <c r="N10" i="10"/>
  <c r="AW10" i="10"/>
  <c r="K10" i="10"/>
  <c r="AB10" i="10"/>
  <c r="AT10" i="10"/>
  <c r="BK10" i="10"/>
  <c r="R10" i="10"/>
  <c r="BB10" i="10"/>
  <c r="O10" i="10"/>
  <c r="AX10" i="10"/>
  <c r="AY10" i="10"/>
  <c r="P10" i="10"/>
  <c r="BF10" i="10"/>
  <c r="BE10" i="10"/>
  <c r="V10" i="10"/>
  <c r="L10" i="10"/>
  <c r="S10" i="10"/>
  <c r="Y10" i="10"/>
  <c r="AV10" i="10"/>
  <c r="M10" i="10"/>
  <c r="BC10" i="10"/>
  <c r="AQ10" i="10"/>
  <c r="AD10" i="10"/>
  <c r="W10" i="10"/>
  <c r="L23" i="10"/>
  <c r="Q23" i="10"/>
  <c r="Z23" i="10"/>
  <c r="AR23" i="10"/>
  <c r="K23" i="10"/>
  <c r="S23" i="10"/>
  <c r="AB23" i="10"/>
  <c r="M23" i="10"/>
  <c r="V23" i="10"/>
  <c r="AD23" i="10"/>
  <c r="AV23" i="10"/>
  <c r="BE23" i="10"/>
  <c r="AZ23" i="10"/>
  <c r="BK23" i="10"/>
  <c r="BI23" i="10"/>
  <c r="O23" i="10"/>
  <c r="BC23" i="10"/>
  <c r="X23" i="10"/>
  <c r="AT23" i="10"/>
  <c r="BG23" i="10"/>
  <c r="AX23" i="10"/>
  <c r="AW23" i="10"/>
  <c r="N23" i="10"/>
  <c r="BD23" i="10"/>
  <c r="U23" i="10"/>
  <c r="BJ23" i="10"/>
  <c r="AS23" i="10"/>
  <c r="AA23" i="10"/>
  <c r="J23" i="10"/>
  <c r="AY23" i="10"/>
  <c r="P23" i="10"/>
  <c r="BF23" i="10"/>
  <c r="W23" i="10"/>
  <c r="AU23" i="10"/>
  <c r="AC23" i="10"/>
  <c r="BB23" i="10"/>
  <c r="BH23" i="10"/>
  <c r="Y23" i="10"/>
  <c r="R23" i="10"/>
  <c r="AQ23" i="10"/>
  <c r="G275" i="7"/>
  <c r="O275" i="7"/>
  <c r="H235" i="7"/>
  <c r="G235" i="7"/>
  <c r="O234" i="7"/>
  <c r="J234" i="7"/>
  <c r="P234" i="7"/>
  <c r="K234" i="7"/>
  <c r="N234" i="7"/>
  <c r="M234" i="7"/>
  <c r="L234" i="7"/>
  <c r="AA6" i="95"/>
  <c r="AA6" i="96"/>
  <c r="AA6" i="94"/>
  <c r="AA6" i="91"/>
  <c r="AA6" i="93"/>
  <c r="AA6" i="92"/>
  <c r="AA6" i="90"/>
  <c r="AA6" i="89"/>
  <c r="AA6" i="88"/>
  <c r="AA6" i="86"/>
  <c r="AA6" i="83"/>
  <c r="AA6" i="87"/>
  <c r="AA6" i="77"/>
  <c r="AA6" i="75"/>
  <c r="AA6" i="85"/>
  <c r="AA6" i="80"/>
  <c r="AA6" i="74"/>
  <c r="AA6" i="73"/>
  <c r="AA6" i="69"/>
  <c r="AA6" i="68"/>
  <c r="AA6" i="67"/>
  <c r="AA6" i="66"/>
  <c r="AA6" i="52"/>
  <c r="AA6" i="51"/>
  <c r="AA6" i="62"/>
  <c r="AA6" i="50"/>
  <c r="AA6" i="45"/>
  <c r="AA6" i="48"/>
  <c r="AA6" i="44"/>
  <c r="AA6" i="46"/>
  <c r="AA6" i="49"/>
  <c r="AA6" i="42"/>
  <c r="AA6" i="43"/>
  <c r="G255" i="7"/>
  <c r="B255" i="7"/>
  <c r="H255" i="7"/>
  <c r="D255" i="7"/>
  <c r="C255" i="7"/>
  <c r="F255" i="7"/>
  <c r="E255" i="7"/>
  <c r="O236" i="7"/>
  <c r="J236" i="7"/>
  <c r="P236" i="7"/>
  <c r="L236" i="7"/>
  <c r="K236" i="7"/>
  <c r="N236" i="7"/>
  <c r="M236" i="7"/>
  <c r="L242" i="7"/>
  <c r="J242" i="7"/>
  <c r="K242" i="7"/>
  <c r="P242" i="7"/>
  <c r="O242" i="7"/>
  <c r="N242" i="7"/>
  <c r="M242" i="7"/>
  <c r="BI11" i="89"/>
  <c r="AZ11" i="89"/>
  <c r="AR11" i="89"/>
  <c r="AI11" i="89"/>
  <c r="Z11" i="89"/>
  <c r="Q11" i="89"/>
  <c r="BH11" i="89"/>
  <c r="AY11" i="89"/>
  <c r="AQ11" i="89"/>
  <c r="AH11" i="89"/>
  <c r="Y11" i="89"/>
  <c r="P11" i="89"/>
  <c r="BG11" i="89"/>
  <c r="AX11" i="89"/>
  <c r="AO11" i="89"/>
  <c r="AG11" i="89"/>
  <c r="X11" i="89"/>
  <c r="O11" i="89"/>
  <c r="BF11" i="89"/>
  <c r="AW11" i="89"/>
  <c r="AN11" i="89"/>
  <c r="AF11" i="89"/>
  <c r="W11" i="89"/>
  <c r="N11" i="89"/>
  <c r="BE11" i="89"/>
  <c r="AV11" i="89"/>
  <c r="AM11" i="89"/>
  <c r="AD11" i="89"/>
  <c r="V11" i="89"/>
  <c r="M11" i="89"/>
  <c r="BD11" i="89"/>
  <c r="AU11" i="89"/>
  <c r="AL11" i="89"/>
  <c r="AC11" i="89"/>
  <c r="U11" i="89"/>
  <c r="L11" i="89"/>
  <c r="BK11" i="89"/>
  <c r="BC11" i="89"/>
  <c r="AT11" i="89"/>
  <c r="AK11" i="89"/>
  <c r="AB11" i="89"/>
  <c r="S11" i="89"/>
  <c r="K11" i="89"/>
  <c r="R11" i="89"/>
  <c r="J11" i="89"/>
  <c r="BJ11" i="89"/>
  <c r="BB11" i="89"/>
  <c r="AS11" i="89"/>
  <c r="AJ11" i="89"/>
  <c r="AA11" i="89"/>
  <c r="BF22" i="69"/>
  <c r="AW22" i="69"/>
  <c r="AN22" i="69"/>
  <c r="AF22" i="69"/>
  <c r="W22" i="69"/>
  <c r="N22" i="69"/>
  <c r="BE22" i="69"/>
  <c r="AV22" i="69"/>
  <c r="AM22" i="69"/>
  <c r="AD22" i="69"/>
  <c r="V22" i="69"/>
  <c r="M22" i="69"/>
  <c r="BD22" i="69"/>
  <c r="AU22" i="69"/>
  <c r="AL22" i="69"/>
  <c r="AC22" i="69"/>
  <c r="U22" i="69"/>
  <c r="L22" i="69"/>
  <c r="BK22" i="69"/>
  <c r="BC22" i="69"/>
  <c r="AT22" i="69"/>
  <c r="AK22" i="69"/>
  <c r="AB22" i="69"/>
  <c r="S22" i="69"/>
  <c r="K22" i="69"/>
  <c r="BJ22" i="69"/>
  <c r="BB22" i="69"/>
  <c r="AS22" i="69"/>
  <c r="AJ22" i="69"/>
  <c r="AA22" i="69"/>
  <c r="R22" i="69"/>
  <c r="J22" i="69"/>
  <c r="BI22" i="69"/>
  <c r="AZ22" i="69"/>
  <c r="AR22" i="69"/>
  <c r="AI22" i="69"/>
  <c r="Z22" i="69"/>
  <c r="Q22" i="69"/>
  <c r="BH22" i="69"/>
  <c r="AY22" i="69"/>
  <c r="AQ22" i="69"/>
  <c r="AH22" i="69"/>
  <c r="Y22" i="69"/>
  <c r="P22" i="69"/>
  <c r="BG22" i="69"/>
  <c r="AX22" i="69"/>
  <c r="AO22" i="69"/>
  <c r="AG22" i="69"/>
  <c r="X22" i="69"/>
  <c r="O22" i="69"/>
  <c r="N283" i="7"/>
  <c r="L283" i="7"/>
  <c r="K283" i="7"/>
  <c r="J283" i="7"/>
  <c r="O283" i="7"/>
  <c r="M283" i="7"/>
  <c r="P283" i="7"/>
  <c r="D246" i="7"/>
  <c r="C246" i="7"/>
  <c r="B246" i="7"/>
  <c r="F246" i="7"/>
  <c r="E246" i="7"/>
  <c r="H246" i="7"/>
  <c r="G246" i="7"/>
  <c r="BE24" i="74"/>
  <c r="AV24" i="74"/>
  <c r="AM24" i="74"/>
  <c r="AD24" i="74"/>
  <c r="V24" i="74"/>
  <c r="M24" i="74"/>
  <c r="BJ24" i="74"/>
  <c r="BB24" i="74"/>
  <c r="AS24" i="74"/>
  <c r="AJ24" i="74"/>
  <c r="AA24" i="74"/>
  <c r="R24" i="74"/>
  <c r="J24" i="74"/>
  <c r="BI24" i="74"/>
  <c r="AZ24" i="74"/>
  <c r="AR24" i="74"/>
  <c r="AI24" i="74"/>
  <c r="Z24" i="74"/>
  <c r="Q24" i="74"/>
  <c r="BF24" i="74"/>
  <c r="AW24" i="74"/>
  <c r="AN24" i="74"/>
  <c r="AF24" i="74"/>
  <c r="W24" i="74"/>
  <c r="N24" i="74"/>
  <c r="BD24" i="74"/>
  <c r="AL24" i="74"/>
  <c r="U24" i="74"/>
  <c r="BC24" i="74"/>
  <c r="AK24" i="74"/>
  <c r="S24" i="74"/>
  <c r="AY24" i="74"/>
  <c r="AH24" i="74"/>
  <c r="P24" i="74"/>
  <c r="AX24" i="74"/>
  <c r="AG24" i="74"/>
  <c r="O24" i="74"/>
  <c r="AU24" i="74"/>
  <c r="AC24" i="74"/>
  <c r="L24" i="74"/>
  <c r="BK24" i="74"/>
  <c r="AT24" i="74"/>
  <c r="AB24" i="74"/>
  <c r="K24" i="74"/>
  <c r="BH24" i="74"/>
  <c r="AQ24" i="74"/>
  <c r="Y24" i="74"/>
  <c r="BG24" i="74"/>
  <c r="AO24" i="74"/>
  <c r="X24" i="74"/>
  <c r="BH10" i="68"/>
  <c r="AY10" i="68"/>
  <c r="AQ10" i="68"/>
  <c r="AH10" i="68"/>
  <c r="Y10" i="68"/>
  <c r="P10" i="68"/>
  <c r="BG10" i="68"/>
  <c r="AX10" i="68"/>
  <c r="AO10" i="68"/>
  <c r="AG10" i="68"/>
  <c r="X10" i="68"/>
  <c r="O10" i="68"/>
  <c r="BF10" i="68"/>
  <c r="AW10" i="68"/>
  <c r="AN10" i="68"/>
  <c r="AF10" i="68"/>
  <c r="W10" i="68"/>
  <c r="N10" i="68"/>
  <c r="BE10" i="68"/>
  <c r="AV10" i="68"/>
  <c r="AM10" i="68"/>
  <c r="AD10" i="68"/>
  <c r="V10" i="68"/>
  <c r="M10" i="68"/>
  <c r="BD10" i="68"/>
  <c r="AU10" i="68"/>
  <c r="AL10" i="68"/>
  <c r="AC10" i="68"/>
  <c r="U10" i="68"/>
  <c r="L10" i="68"/>
  <c r="BK10" i="68"/>
  <c r="BC10" i="68"/>
  <c r="AT10" i="68"/>
  <c r="AK10" i="68"/>
  <c r="AB10" i="68"/>
  <c r="S10" i="68"/>
  <c r="K10" i="68"/>
  <c r="BJ10" i="68"/>
  <c r="BB10" i="68"/>
  <c r="AS10" i="68"/>
  <c r="AJ10" i="68"/>
  <c r="AA10" i="68"/>
  <c r="R10" i="68"/>
  <c r="J10" i="68"/>
  <c r="BI10" i="68"/>
  <c r="AZ10" i="68"/>
  <c r="AR10" i="68"/>
  <c r="AI10" i="68"/>
  <c r="Z10" i="68"/>
  <c r="Q10" i="68"/>
  <c r="BF16" i="49"/>
  <c r="AW16" i="49"/>
  <c r="AN16" i="49"/>
  <c r="AF16" i="49"/>
  <c r="W16" i="49"/>
  <c r="N16" i="49"/>
  <c r="BE16" i="49"/>
  <c r="AV16" i="49"/>
  <c r="AM16" i="49"/>
  <c r="AD16" i="49"/>
  <c r="V16" i="49"/>
  <c r="M16" i="49"/>
  <c r="BD16" i="49"/>
  <c r="AU16" i="49"/>
  <c r="AL16" i="49"/>
  <c r="AC16" i="49"/>
  <c r="U16" i="49"/>
  <c r="L16" i="49"/>
  <c r="BK16" i="49"/>
  <c r="BC16" i="49"/>
  <c r="AT16" i="49"/>
  <c r="AK16" i="49"/>
  <c r="AB16" i="49"/>
  <c r="S16" i="49"/>
  <c r="K16" i="49"/>
  <c r="BJ16" i="49"/>
  <c r="BB16" i="49"/>
  <c r="AS16" i="49"/>
  <c r="AJ16" i="49"/>
  <c r="AA16" i="49"/>
  <c r="R16" i="49"/>
  <c r="J16" i="49"/>
  <c r="BI16" i="49"/>
  <c r="AZ16" i="49"/>
  <c r="AR16" i="49"/>
  <c r="AI16" i="49"/>
  <c r="Z16" i="49"/>
  <c r="Q16" i="49"/>
  <c r="BH16" i="49"/>
  <c r="AY16" i="49"/>
  <c r="AQ16" i="49"/>
  <c r="AH16" i="49"/>
  <c r="Y16" i="49"/>
  <c r="P16" i="49"/>
  <c r="BG16" i="49"/>
  <c r="AX16" i="49"/>
  <c r="AO16" i="49"/>
  <c r="AG16" i="49"/>
  <c r="X16" i="49"/>
  <c r="O16" i="49"/>
  <c r="BI23" i="43"/>
  <c r="AZ23" i="43"/>
  <c r="AR23" i="43"/>
  <c r="AI23" i="43"/>
  <c r="Z23" i="43"/>
  <c r="Q23" i="43"/>
  <c r="BH23" i="43"/>
  <c r="AY23" i="43"/>
  <c r="AQ23" i="43"/>
  <c r="AH23" i="43"/>
  <c r="Y23" i="43"/>
  <c r="P23" i="43"/>
  <c r="BG23" i="43"/>
  <c r="AX23" i="43"/>
  <c r="AO23" i="43"/>
  <c r="AG23" i="43"/>
  <c r="X23" i="43"/>
  <c r="O23" i="43"/>
  <c r="BF23" i="43"/>
  <c r="AW23" i="43"/>
  <c r="AN23" i="43"/>
  <c r="AF23" i="43"/>
  <c r="W23" i="43"/>
  <c r="N23" i="43"/>
  <c r="BE23" i="43"/>
  <c r="AV23" i="43"/>
  <c r="AM23" i="43"/>
  <c r="AD23" i="43"/>
  <c r="V23" i="43"/>
  <c r="M23" i="43"/>
  <c r="BD23" i="43"/>
  <c r="AU23" i="43"/>
  <c r="AL23" i="43"/>
  <c r="AC23" i="43"/>
  <c r="U23" i="43"/>
  <c r="L23" i="43"/>
  <c r="BK23" i="43"/>
  <c r="BC23" i="43"/>
  <c r="AT23" i="43"/>
  <c r="AK23" i="43"/>
  <c r="AB23" i="43"/>
  <c r="S23" i="43"/>
  <c r="K23" i="43"/>
  <c r="BJ23" i="43"/>
  <c r="BB23" i="43"/>
  <c r="AS23" i="43"/>
  <c r="AJ23" i="43"/>
  <c r="AA23" i="43"/>
  <c r="R23" i="43"/>
  <c r="J23" i="43"/>
  <c r="F287" i="7"/>
  <c r="D287" i="7"/>
  <c r="C287" i="7"/>
  <c r="B287" i="7"/>
  <c r="H287" i="7"/>
  <c r="G287" i="7"/>
  <c r="E287" i="7"/>
  <c r="BK22" i="94"/>
  <c r="BC22" i="94"/>
  <c r="AT22" i="94"/>
  <c r="AK22" i="94"/>
  <c r="AB22" i="94"/>
  <c r="S22" i="94"/>
  <c r="K22" i="94"/>
  <c r="BJ22" i="94"/>
  <c r="BB22" i="94"/>
  <c r="AS22" i="94"/>
  <c r="AJ22" i="94"/>
  <c r="AA22" i="94"/>
  <c r="R22" i="94"/>
  <c r="J22" i="94"/>
  <c r="BI22" i="94"/>
  <c r="AZ22" i="94"/>
  <c r="AR22" i="94"/>
  <c r="AI22" i="94"/>
  <c r="Z22" i="94"/>
  <c r="Q22" i="94"/>
  <c r="BH22" i="94"/>
  <c r="AY22" i="94"/>
  <c r="AQ22" i="94"/>
  <c r="AH22" i="94"/>
  <c r="Y22" i="94"/>
  <c r="P22" i="94"/>
  <c r="BG22" i="94"/>
  <c r="AX22" i="94"/>
  <c r="AO22" i="94"/>
  <c r="AG22" i="94"/>
  <c r="X22" i="94"/>
  <c r="O22" i="94"/>
  <c r="BF22" i="94"/>
  <c r="AW22" i="94"/>
  <c r="AN22" i="94"/>
  <c r="AF22" i="94"/>
  <c r="W22" i="94"/>
  <c r="N22" i="94"/>
  <c r="AU22" i="94"/>
  <c r="L22" i="94"/>
  <c r="AM22" i="94"/>
  <c r="AL22" i="94"/>
  <c r="AD22" i="94"/>
  <c r="AC22" i="94"/>
  <c r="BE22" i="94"/>
  <c r="V22" i="94"/>
  <c r="BD22" i="94"/>
  <c r="U22" i="94"/>
  <c r="AV22" i="94"/>
  <c r="M22" i="94"/>
  <c r="BG25" i="90"/>
  <c r="AX25" i="90"/>
  <c r="AO25" i="90"/>
  <c r="AG25" i="90"/>
  <c r="X25" i="90"/>
  <c r="O25" i="90"/>
  <c r="BF25" i="90"/>
  <c r="AW25" i="90"/>
  <c r="AN25" i="90"/>
  <c r="AF25" i="90"/>
  <c r="W25" i="90"/>
  <c r="N25" i="90"/>
  <c r="BE25" i="90"/>
  <c r="AV25" i="90"/>
  <c r="AM25" i="90"/>
  <c r="AD25" i="90"/>
  <c r="V25" i="90"/>
  <c r="M25" i="90"/>
  <c r="BD25" i="90"/>
  <c r="AU25" i="90"/>
  <c r="AL25" i="90"/>
  <c r="AC25" i="90"/>
  <c r="U25" i="90"/>
  <c r="L25" i="90"/>
  <c r="BJ25" i="90"/>
  <c r="BB25" i="90"/>
  <c r="AS25" i="90"/>
  <c r="AJ25" i="90"/>
  <c r="AA25" i="90"/>
  <c r="R25" i="90"/>
  <c r="J25" i="90"/>
  <c r="BI25" i="90"/>
  <c r="AZ25" i="90"/>
  <c r="AR25" i="90"/>
  <c r="AI25" i="90"/>
  <c r="Z25" i="90"/>
  <c r="Q25" i="90"/>
  <c r="AY25" i="90"/>
  <c r="P25" i="90"/>
  <c r="AT25" i="90"/>
  <c r="K25" i="90"/>
  <c r="AQ25" i="90"/>
  <c r="AK25" i="90"/>
  <c r="AH25" i="90"/>
  <c r="BK25" i="90"/>
  <c r="AB25" i="90"/>
  <c r="BH25" i="90"/>
  <c r="Y25" i="90"/>
  <c r="BC25" i="90"/>
  <c r="S25" i="90"/>
  <c r="BH12" i="91"/>
  <c r="AY12" i="91"/>
  <c r="AQ12" i="91"/>
  <c r="AH12" i="91"/>
  <c r="Y12" i="91"/>
  <c r="P12" i="91"/>
  <c r="BG12" i="91"/>
  <c r="AX12" i="91"/>
  <c r="AO12" i="91"/>
  <c r="AG12" i="91"/>
  <c r="X12" i="91"/>
  <c r="O12" i="91"/>
  <c r="BF12" i="91"/>
  <c r="AW12" i="91"/>
  <c r="AN12" i="91"/>
  <c r="AF12" i="91"/>
  <c r="W12" i="91"/>
  <c r="N12" i="91"/>
  <c r="BE12" i="91"/>
  <c r="AV12" i="91"/>
  <c r="AM12" i="91"/>
  <c r="AD12" i="91"/>
  <c r="V12" i="91"/>
  <c r="M12" i="91"/>
  <c r="BK12" i="91"/>
  <c r="BC12" i="91"/>
  <c r="AT12" i="91"/>
  <c r="AK12" i="91"/>
  <c r="AB12" i="91"/>
  <c r="S12" i="91"/>
  <c r="K12" i="91"/>
  <c r="BJ12" i="91"/>
  <c r="BB12" i="91"/>
  <c r="AS12" i="91"/>
  <c r="AJ12" i="91"/>
  <c r="AA12" i="91"/>
  <c r="R12" i="91"/>
  <c r="J12" i="91"/>
  <c r="AR12" i="91"/>
  <c r="AL12" i="91"/>
  <c r="AI12" i="91"/>
  <c r="AC12" i="91"/>
  <c r="BI12" i="91"/>
  <c r="Z12" i="91"/>
  <c r="BD12" i="91"/>
  <c r="U12" i="91"/>
  <c r="AZ12" i="91"/>
  <c r="Q12" i="91"/>
  <c r="AU12" i="91"/>
  <c r="L12" i="91"/>
  <c r="BF17" i="83"/>
  <c r="AW17" i="83"/>
  <c r="AN17" i="83"/>
  <c r="AF17" i="83"/>
  <c r="W17" i="83"/>
  <c r="N17" i="83"/>
  <c r="BE17" i="83"/>
  <c r="AV17" i="83"/>
  <c r="AM17" i="83"/>
  <c r="AD17" i="83"/>
  <c r="V17" i="83"/>
  <c r="M17" i="83"/>
  <c r="BD17" i="83"/>
  <c r="AU17" i="83"/>
  <c r="AL17" i="83"/>
  <c r="AC17" i="83"/>
  <c r="U17" i="83"/>
  <c r="L17" i="83"/>
  <c r="BK17" i="83"/>
  <c r="BC17" i="83"/>
  <c r="AT17" i="83"/>
  <c r="AK17" i="83"/>
  <c r="AB17" i="83"/>
  <c r="S17" i="83"/>
  <c r="K17" i="83"/>
  <c r="BJ17" i="83"/>
  <c r="BB17" i="83"/>
  <c r="AS17" i="83"/>
  <c r="AJ17" i="83"/>
  <c r="AA17" i="83"/>
  <c r="R17" i="83"/>
  <c r="J17" i="83"/>
  <c r="BI17" i="83"/>
  <c r="AZ17" i="83"/>
  <c r="AR17" i="83"/>
  <c r="AI17" i="83"/>
  <c r="Z17" i="83"/>
  <c r="Q17" i="83"/>
  <c r="BH17" i="83"/>
  <c r="AY17" i="83"/>
  <c r="AQ17" i="83"/>
  <c r="AH17" i="83"/>
  <c r="Y17" i="83"/>
  <c r="P17" i="83"/>
  <c r="BG17" i="83"/>
  <c r="AX17" i="83"/>
  <c r="AO17" i="83"/>
  <c r="AG17" i="83"/>
  <c r="X17" i="83"/>
  <c r="O17" i="83"/>
  <c r="BG19" i="67"/>
  <c r="AX19" i="67"/>
  <c r="AO19" i="67"/>
  <c r="AG19" i="67"/>
  <c r="X19" i="67"/>
  <c r="O19" i="67"/>
  <c r="BF19" i="67"/>
  <c r="AW19" i="67"/>
  <c r="AN19" i="67"/>
  <c r="AF19" i="67"/>
  <c r="W19" i="67"/>
  <c r="N19" i="67"/>
  <c r="BE19" i="67"/>
  <c r="AV19" i="67"/>
  <c r="AM19" i="67"/>
  <c r="AD19" i="67"/>
  <c r="V19" i="67"/>
  <c r="M19" i="67"/>
  <c r="BD19" i="67"/>
  <c r="AU19" i="67"/>
  <c r="AL19" i="67"/>
  <c r="AC19" i="67"/>
  <c r="U19" i="67"/>
  <c r="L19" i="67"/>
  <c r="BK19" i="67"/>
  <c r="BC19" i="67"/>
  <c r="AT19" i="67"/>
  <c r="AK19" i="67"/>
  <c r="AB19" i="67"/>
  <c r="S19" i="67"/>
  <c r="K19" i="67"/>
  <c r="BJ19" i="67"/>
  <c r="BB19" i="67"/>
  <c r="AS19" i="67"/>
  <c r="AJ19" i="67"/>
  <c r="AA19" i="67"/>
  <c r="R19" i="67"/>
  <c r="J19" i="67"/>
  <c r="BI19" i="67"/>
  <c r="AZ19" i="67"/>
  <c r="AR19" i="67"/>
  <c r="AI19" i="67"/>
  <c r="Z19" i="67"/>
  <c r="Q19" i="67"/>
  <c r="BH19" i="67"/>
  <c r="AY19" i="67"/>
  <c r="AQ19" i="67"/>
  <c r="AH19" i="67"/>
  <c r="Y19" i="67"/>
  <c r="P19" i="67"/>
  <c r="BH14" i="87"/>
  <c r="AY14" i="87"/>
  <c r="AQ14" i="87"/>
  <c r="AH14" i="87"/>
  <c r="Y14" i="87"/>
  <c r="P14" i="87"/>
  <c r="BG14" i="87"/>
  <c r="AX14" i="87"/>
  <c r="AO14" i="87"/>
  <c r="AG14" i="87"/>
  <c r="X14" i="87"/>
  <c r="O14" i="87"/>
  <c r="BF14" i="87"/>
  <c r="AW14" i="87"/>
  <c r="AN14" i="87"/>
  <c r="AF14" i="87"/>
  <c r="W14" i="87"/>
  <c r="N14" i="87"/>
  <c r="BE14" i="87"/>
  <c r="AV14" i="87"/>
  <c r="AM14" i="87"/>
  <c r="AD14" i="87"/>
  <c r="V14" i="87"/>
  <c r="M14" i="87"/>
  <c r="BD14" i="87"/>
  <c r="AU14" i="87"/>
  <c r="AL14" i="87"/>
  <c r="AC14" i="87"/>
  <c r="U14" i="87"/>
  <c r="L14" i="87"/>
  <c r="BK14" i="87"/>
  <c r="BC14" i="87"/>
  <c r="AT14" i="87"/>
  <c r="AK14" i="87"/>
  <c r="AB14" i="87"/>
  <c r="S14" i="87"/>
  <c r="K14" i="87"/>
  <c r="BJ14" i="87"/>
  <c r="BB14" i="87"/>
  <c r="AS14" i="87"/>
  <c r="AJ14" i="87"/>
  <c r="AA14" i="87"/>
  <c r="R14" i="87"/>
  <c r="J14" i="87"/>
  <c r="BI14" i="87"/>
  <c r="AZ14" i="87"/>
  <c r="AR14" i="87"/>
  <c r="AI14" i="87"/>
  <c r="Z14" i="87"/>
  <c r="Q14" i="87"/>
  <c r="BD10" i="69"/>
  <c r="AU10" i="69"/>
  <c r="AL10" i="69"/>
  <c r="AC10" i="69"/>
  <c r="U10" i="69"/>
  <c r="L10" i="69"/>
  <c r="BK10" i="69"/>
  <c r="BC10" i="69"/>
  <c r="AT10" i="69"/>
  <c r="AK10" i="69"/>
  <c r="AB10" i="69"/>
  <c r="S10" i="69"/>
  <c r="K10" i="69"/>
  <c r="BJ10" i="69"/>
  <c r="BB10" i="69"/>
  <c r="AS10" i="69"/>
  <c r="AJ10" i="69"/>
  <c r="AA10" i="69"/>
  <c r="R10" i="69"/>
  <c r="J10" i="69"/>
  <c r="BI10" i="69"/>
  <c r="AZ10" i="69"/>
  <c r="AR10" i="69"/>
  <c r="AI10" i="69"/>
  <c r="Z10" i="69"/>
  <c r="Q10" i="69"/>
  <c r="BH10" i="69"/>
  <c r="AY10" i="69"/>
  <c r="AQ10" i="69"/>
  <c r="AH10" i="69"/>
  <c r="Y10" i="69"/>
  <c r="P10" i="69"/>
  <c r="BG10" i="69"/>
  <c r="AX10" i="69"/>
  <c r="AO10" i="69"/>
  <c r="AG10" i="69"/>
  <c r="X10" i="69"/>
  <c r="O10" i="69"/>
  <c r="BF10" i="69"/>
  <c r="AW10" i="69"/>
  <c r="AN10" i="69"/>
  <c r="AF10" i="69"/>
  <c r="W10" i="69"/>
  <c r="N10" i="69"/>
  <c r="BE10" i="69"/>
  <c r="AV10" i="69"/>
  <c r="AM10" i="69"/>
  <c r="AD10" i="69"/>
  <c r="V10" i="69"/>
  <c r="M10" i="69"/>
  <c r="BG15" i="67"/>
  <c r="AX15" i="67"/>
  <c r="AO15" i="67"/>
  <c r="AG15" i="67"/>
  <c r="X15" i="67"/>
  <c r="O15" i="67"/>
  <c r="BF15" i="67"/>
  <c r="AW15" i="67"/>
  <c r="AN15" i="67"/>
  <c r="AF15" i="67"/>
  <c r="W15" i="67"/>
  <c r="N15" i="67"/>
  <c r="BE15" i="67"/>
  <c r="AV15" i="67"/>
  <c r="AM15" i="67"/>
  <c r="AD15" i="67"/>
  <c r="V15" i="67"/>
  <c r="M15" i="67"/>
  <c r="BD15" i="67"/>
  <c r="AU15" i="67"/>
  <c r="AL15" i="67"/>
  <c r="AC15" i="67"/>
  <c r="U15" i="67"/>
  <c r="L15" i="67"/>
  <c r="BK15" i="67"/>
  <c r="BC15" i="67"/>
  <c r="AT15" i="67"/>
  <c r="AK15" i="67"/>
  <c r="AB15" i="67"/>
  <c r="S15" i="67"/>
  <c r="K15" i="67"/>
  <c r="BJ15" i="67"/>
  <c r="BB15" i="67"/>
  <c r="AS15" i="67"/>
  <c r="AJ15" i="67"/>
  <c r="AA15" i="67"/>
  <c r="R15" i="67"/>
  <c r="J15" i="67"/>
  <c r="BI15" i="67"/>
  <c r="AZ15" i="67"/>
  <c r="AR15" i="67"/>
  <c r="AI15" i="67"/>
  <c r="Z15" i="67"/>
  <c r="Q15" i="67"/>
  <c r="BH15" i="67"/>
  <c r="AY15" i="67"/>
  <c r="AQ15" i="67"/>
  <c r="AH15" i="67"/>
  <c r="Y15" i="67"/>
  <c r="P15" i="67"/>
  <c r="BE21" i="48"/>
  <c r="AV21" i="48"/>
  <c r="AM21" i="48"/>
  <c r="AD21" i="48"/>
  <c r="V21" i="48"/>
  <c r="M21" i="48"/>
  <c r="BD21" i="48"/>
  <c r="AU21" i="48"/>
  <c r="AL21" i="48"/>
  <c r="AC21" i="48"/>
  <c r="U21" i="48"/>
  <c r="L21" i="48"/>
  <c r="BK21" i="48"/>
  <c r="BC21" i="48"/>
  <c r="AT21" i="48"/>
  <c r="AK21" i="48"/>
  <c r="AB21" i="48"/>
  <c r="S21" i="48"/>
  <c r="K21" i="48"/>
  <c r="BJ21" i="48"/>
  <c r="BB21" i="48"/>
  <c r="AS21" i="48"/>
  <c r="AJ21" i="48"/>
  <c r="AA21" i="48"/>
  <c r="R21" i="48"/>
  <c r="J21" i="48"/>
  <c r="BI21" i="48"/>
  <c r="AZ21" i="48"/>
  <c r="AR21" i="48"/>
  <c r="AI21" i="48"/>
  <c r="Z21" i="48"/>
  <c r="Q21" i="48"/>
  <c r="BH21" i="48"/>
  <c r="AY21" i="48"/>
  <c r="AQ21" i="48"/>
  <c r="AH21" i="48"/>
  <c r="Y21" i="48"/>
  <c r="P21" i="48"/>
  <c r="BG21" i="48"/>
  <c r="AX21" i="48"/>
  <c r="AO21" i="48"/>
  <c r="AG21" i="48"/>
  <c r="X21" i="48"/>
  <c r="O21" i="48"/>
  <c r="BF21" i="48"/>
  <c r="AW21" i="48"/>
  <c r="AN21" i="48"/>
  <c r="AF21" i="48"/>
  <c r="W21" i="48"/>
  <c r="N21" i="48"/>
  <c r="BG16" i="45"/>
  <c r="AX16" i="45"/>
  <c r="AO16" i="45"/>
  <c r="AG16" i="45"/>
  <c r="X16" i="45"/>
  <c r="O16" i="45"/>
  <c r="BF16" i="45"/>
  <c r="AW16" i="45"/>
  <c r="AN16" i="45"/>
  <c r="AF16" i="45"/>
  <c r="W16" i="45"/>
  <c r="N16" i="45"/>
  <c r="BE16" i="45"/>
  <c r="AV16" i="45"/>
  <c r="AM16" i="45"/>
  <c r="AD16" i="45"/>
  <c r="V16" i="45"/>
  <c r="M16" i="45"/>
  <c r="BD16" i="45"/>
  <c r="AU16" i="45"/>
  <c r="AL16" i="45"/>
  <c r="AC16" i="45"/>
  <c r="U16" i="45"/>
  <c r="L16" i="45"/>
  <c r="BK16" i="45"/>
  <c r="BC16" i="45"/>
  <c r="AT16" i="45"/>
  <c r="AK16" i="45"/>
  <c r="AB16" i="45"/>
  <c r="S16" i="45"/>
  <c r="K16" i="45"/>
  <c r="BJ16" i="45"/>
  <c r="BB16" i="45"/>
  <c r="AS16" i="45"/>
  <c r="AJ16" i="45"/>
  <c r="AA16" i="45"/>
  <c r="R16" i="45"/>
  <c r="J16" i="45"/>
  <c r="BI16" i="45"/>
  <c r="AZ16" i="45"/>
  <c r="AR16" i="45"/>
  <c r="AI16" i="45"/>
  <c r="Z16" i="45"/>
  <c r="Q16" i="45"/>
  <c r="BH16" i="45"/>
  <c r="AY16" i="45"/>
  <c r="AQ16" i="45"/>
  <c r="AH16" i="45"/>
  <c r="Y16" i="45"/>
  <c r="P16" i="45"/>
  <c r="BG22" i="45"/>
  <c r="AX22" i="45"/>
  <c r="AO22" i="45"/>
  <c r="AG22" i="45"/>
  <c r="X22" i="45"/>
  <c r="O22" i="45"/>
  <c r="BF22" i="45"/>
  <c r="AW22" i="45"/>
  <c r="AN22" i="45"/>
  <c r="AF22" i="45"/>
  <c r="W22" i="45"/>
  <c r="N22" i="45"/>
  <c r="BE22" i="45"/>
  <c r="AV22" i="45"/>
  <c r="AM22" i="45"/>
  <c r="AD22" i="45"/>
  <c r="V22" i="45"/>
  <c r="M22" i="45"/>
  <c r="BD22" i="45"/>
  <c r="AU22" i="45"/>
  <c r="AL22" i="45"/>
  <c r="AC22" i="45"/>
  <c r="U22" i="45"/>
  <c r="L22" i="45"/>
  <c r="BK22" i="45"/>
  <c r="BC22" i="45"/>
  <c r="AT22" i="45"/>
  <c r="AK22" i="45"/>
  <c r="AB22" i="45"/>
  <c r="S22" i="45"/>
  <c r="K22" i="45"/>
  <c r="BJ22" i="45"/>
  <c r="BB22" i="45"/>
  <c r="AS22" i="45"/>
  <c r="AJ22" i="45"/>
  <c r="AA22" i="45"/>
  <c r="R22" i="45"/>
  <c r="J22" i="45"/>
  <c r="BI22" i="45"/>
  <c r="AZ22" i="45"/>
  <c r="AR22" i="45"/>
  <c r="AI22" i="45"/>
  <c r="Z22" i="45"/>
  <c r="Q22" i="45"/>
  <c r="BH22" i="45"/>
  <c r="AY22" i="45"/>
  <c r="AQ22" i="45"/>
  <c r="AH22" i="45"/>
  <c r="Y22" i="45"/>
  <c r="P22" i="45"/>
  <c r="BI14" i="48"/>
  <c r="AZ14" i="48"/>
  <c r="AR14" i="48"/>
  <c r="AI14" i="48"/>
  <c r="Z14" i="48"/>
  <c r="Q14" i="48"/>
  <c r="BH14" i="48"/>
  <c r="AY14" i="48"/>
  <c r="AQ14" i="48"/>
  <c r="AH14" i="48"/>
  <c r="Y14" i="48"/>
  <c r="P14" i="48"/>
  <c r="BG14" i="48"/>
  <c r="AX14" i="48"/>
  <c r="AO14" i="48"/>
  <c r="AG14" i="48"/>
  <c r="X14" i="48"/>
  <c r="O14" i="48"/>
  <c r="BF14" i="48"/>
  <c r="AW14" i="48"/>
  <c r="AN14" i="48"/>
  <c r="AF14" i="48"/>
  <c r="W14" i="48"/>
  <c r="N14" i="48"/>
  <c r="BE14" i="48"/>
  <c r="AV14" i="48"/>
  <c r="AM14" i="48"/>
  <c r="AD14" i="48"/>
  <c r="V14" i="48"/>
  <c r="M14" i="48"/>
  <c r="BD14" i="48"/>
  <c r="AU14" i="48"/>
  <c r="AL14" i="48"/>
  <c r="AC14" i="48"/>
  <c r="U14" i="48"/>
  <c r="L14" i="48"/>
  <c r="BK14" i="48"/>
  <c r="BC14" i="48"/>
  <c r="AT14" i="48"/>
  <c r="AK14" i="48"/>
  <c r="AB14" i="48"/>
  <c r="S14" i="48"/>
  <c r="K14" i="48"/>
  <c r="BJ14" i="48"/>
  <c r="BB14" i="48"/>
  <c r="AS14" i="48"/>
  <c r="AJ14" i="48"/>
  <c r="AA14" i="48"/>
  <c r="R14" i="48"/>
  <c r="J14" i="48"/>
  <c r="BF20" i="50"/>
  <c r="AW20" i="50"/>
  <c r="AN20" i="50"/>
  <c r="AF20" i="50"/>
  <c r="W20" i="50"/>
  <c r="N20" i="50"/>
  <c r="BE20" i="50"/>
  <c r="AV20" i="50"/>
  <c r="AM20" i="50"/>
  <c r="AD20" i="50"/>
  <c r="V20" i="50"/>
  <c r="M20" i="50"/>
  <c r="BD20" i="50"/>
  <c r="AU20" i="50"/>
  <c r="AL20" i="50"/>
  <c r="AC20" i="50"/>
  <c r="U20" i="50"/>
  <c r="L20" i="50"/>
  <c r="BK20" i="50"/>
  <c r="BC20" i="50"/>
  <c r="AT20" i="50"/>
  <c r="AK20" i="50"/>
  <c r="AB20" i="50"/>
  <c r="S20" i="50"/>
  <c r="K20" i="50"/>
  <c r="BJ20" i="50"/>
  <c r="BB20" i="50"/>
  <c r="AS20" i="50"/>
  <c r="AJ20" i="50"/>
  <c r="AA20" i="50"/>
  <c r="R20" i="50"/>
  <c r="J20" i="50"/>
  <c r="BI20" i="50"/>
  <c r="AZ20" i="50"/>
  <c r="AR20" i="50"/>
  <c r="AI20" i="50"/>
  <c r="Z20" i="50"/>
  <c r="Q20" i="50"/>
  <c r="BH20" i="50"/>
  <c r="AY20" i="50"/>
  <c r="AQ20" i="50"/>
  <c r="AH20" i="50"/>
  <c r="Y20" i="50"/>
  <c r="P20" i="50"/>
  <c r="BG20" i="50"/>
  <c r="AX20" i="50"/>
  <c r="AO20" i="50"/>
  <c r="AG20" i="50"/>
  <c r="X20" i="50"/>
  <c r="O20" i="50"/>
  <c r="BH14" i="74"/>
  <c r="AY14" i="74"/>
  <c r="AQ14" i="74"/>
  <c r="AH14" i="74"/>
  <c r="Y14" i="74"/>
  <c r="P14" i="74"/>
  <c r="BG14" i="74"/>
  <c r="AX14" i="74"/>
  <c r="AO14" i="74"/>
  <c r="AG14" i="74"/>
  <c r="X14" i="74"/>
  <c r="O14" i="74"/>
  <c r="BF14" i="74"/>
  <c r="AW14" i="74"/>
  <c r="AN14" i="74"/>
  <c r="AF14" i="74"/>
  <c r="W14" i="74"/>
  <c r="N14" i="74"/>
  <c r="BE14" i="74"/>
  <c r="AV14" i="74"/>
  <c r="AM14" i="74"/>
  <c r="AD14" i="74"/>
  <c r="V14" i="74"/>
  <c r="M14" i="74"/>
  <c r="BD14" i="74"/>
  <c r="AU14" i="74"/>
  <c r="AL14" i="74"/>
  <c r="AC14" i="74"/>
  <c r="U14" i="74"/>
  <c r="L14" i="74"/>
  <c r="BK14" i="74"/>
  <c r="BC14" i="74"/>
  <c r="AT14" i="74"/>
  <c r="AK14" i="74"/>
  <c r="AB14" i="74"/>
  <c r="S14" i="74"/>
  <c r="K14" i="74"/>
  <c r="BJ14" i="74"/>
  <c r="BB14" i="74"/>
  <c r="AS14" i="74"/>
  <c r="AJ14" i="74"/>
  <c r="AA14" i="74"/>
  <c r="R14" i="74"/>
  <c r="J14" i="74"/>
  <c r="BI14" i="74"/>
  <c r="AZ14" i="74"/>
  <c r="AR14" i="74"/>
  <c r="AI14" i="74"/>
  <c r="Z14" i="74"/>
  <c r="Q14" i="74"/>
  <c r="BG20" i="77"/>
  <c r="AX20" i="77"/>
  <c r="AO20" i="77"/>
  <c r="AG20" i="77"/>
  <c r="X20" i="77"/>
  <c r="O20" i="77"/>
  <c r="BF20" i="77"/>
  <c r="AW20" i="77"/>
  <c r="AN20" i="77"/>
  <c r="AF20" i="77"/>
  <c r="W20" i="77"/>
  <c r="N20" i="77"/>
  <c r="BE20" i="77"/>
  <c r="AV20" i="77"/>
  <c r="AM20" i="77"/>
  <c r="AD20" i="77"/>
  <c r="V20" i="77"/>
  <c r="M20" i="77"/>
  <c r="BD20" i="77"/>
  <c r="AU20" i="77"/>
  <c r="AL20" i="77"/>
  <c r="AC20" i="77"/>
  <c r="U20" i="77"/>
  <c r="L20" i="77"/>
  <c r="BK20" i="77"/>
  <c r="BC20" i="77"/>
  <c r="AT20" i="77"/>
  <c r="AK20" i="77"/>
  <c r="AB20" i="77"/>
  <c r="S20" i="77"/>
  <c r="K20" i="77"/>
  <c r="BJ20" i="77"/>
  <c r="BB20" i="77"/>
  <c r="AS20" i="77"/>
  <c r="AJ20" i="77"/>
  <c r="AA20" i="77"/>
  <c r="R20" i="77"/>
  <c r="J20" i="77"/>
  <c r="BI20" i="77"/>
  <c r="AZ20" i="77"/>
  <c r="AR20" i="77"/>
  <c r="AI20" i="77"/>
  <c r="Z20" i="77"/>
  <c r="Q20" i="77"/>
  <c r="BH20" i="77"/>
  <c r="AY20" i="77"/>
  <c r="AQ20" i="77"/>
  <c r="AH20" i="77"/>
  <c r="Y20" i="77"/>
  <c r="P20" i="77"/>
  <c r="BH14" i="91"/>
  <c r="AY14" i="91"/>
  <c r="AQ14" i="91"/>
  <c r="AH14" i="91"/>
  <c r="Y14" i="91"/>
  <c r="P14" i="91"/>
  <c r="BG14" i="91"/>
  <c r="AX14" i="91"/>
  <c r="AO14" i="91"/>
  <c r="AG14" i="91"/>
  <c r="X14" i="91"/>
  <c r="O14" i="91"/>
  <c r="BF14" i="91"/>
  <c r="AW14" i="91"/>
  <c r="AN14" i="91"/>
  <c r="AF14" i="91"/>
  <c r="W14" i="91"/>
  <c r="N14" i="91"/>
  <c r="BE14" i="91"/>
  <c r="AV14" i="91"/>
  <c r="AM14" i="91"/>
  <c r="AD14" i="91"/>
  <c r="V14" i="91"/>
  <c r="M14" i="91"/>
  <c r="BK14" i="91"/>
  <c r="BC14" i="91"/>
  <c r="AT14" i="91"/>
  <c r="AK14" i="91"/>
  <c r="AB14" i="91"/>
  <c r="S14" i="91"/>
  <c r="K14" i="91"/>
  <c r="BJ14" i="91"/>
  <c r="BB14" i="91"/>
  <c r="AS14" i="91"/>
  <c r="AJ14" i="91"/>
  <c r="AA14" i="91"/>
  <c r="R14" i="91"/>
  <c r="J14" i="91"/>
  <c r="AI14" i="91"/>
  <c r="AC14" i="91"/>
  <c r="BI14" i="91"/>
  <c r="Z14" i="91"/>
  <c r="BD14" i="91"/>
  <c r="U14" i="91"/>
  <c r="AZ14" i="91"/>
  <c r="Q14" i="91"/>
  <c r="AU14" i="91"/>
  <c r="L14" i="91"/>
  <c r="AR14" i="91"/>
  <c r="AL14" i="91"/>
  <c r="BI21" i="43"/>
  <c r="AZ21" i="43"/>
  <c r="AR21" i="43"/>
  <c r="AI21" i="43"/>
  <c r="Z21" i="43"/>
  <c r="Q21" i="43"/>
  <c r="BH21" i="43"/>
  <c r="AY21" i="43"/>
  <c r="AQ21" i="43"/>
  <c r="AH21" i="43"/>
  <c r="Y21" i="43"/>
  <c r="P21" i="43"/>
  <c r="BG21" i="43"/>
  <c r="AX21" i="43"/>
  <c r="AO21" i="43"/>
  <c r="AG21" i="43"/>
  <c r="X21" i="43"/>
  <c r="O21" i="43"/>
  <c r="BF21" i="43"/>
  <c r="AW21" i="43"/>
  <c r="AN21" i="43"/>
  <c r="AF21" i="43"/>
  <c r="W21" i="43"/>
  <c r="N21" i="43"/>
  <c r="BE21" i="43"/>
  <c r="AV21" i="43"/>
  <c r="AM21" i="43"/>
  <c r="AD21" i="43"/>
  <c r="V21" i="43"/>
  <c r="M21" i="43"/>
  <c r="BD21" i="43"/>
  <c r="AU21" i="43"/>
  <c r="AL21" i="43"/>
  <c r="AC21" i="43"/>
  <c r="U21" i="43"/>
  <c r="L21" i="43"/>
  <c r="BK21" i="43"/>
  <c r="BC21" i="43"/>
  <c r="AT21" i="43"/>
  <c r="AK21" i="43"/>
  <c r="AB21" i="43"/>
  <c r="S21" i="43"/>
  <c r="K21" i="43"/>
  <c r="BJ21" i="43"/>
  <c r="BB21" i="43"/>
  <c r="AS21" i="43"/>
  <c r="AJ21" i="43"/>
  <c r="AA21" i="43"/>
  <c r="R21" i="43"/>
  <c r="J21" i="43"/>
  <c r="BH15" i="62"/>
  <c r="AY15" i="62"/>
  <c r="AQ15" i="62"/>
  <c r="AH15" i="62"/>
  <c r="Y15" i="62"/>
  <c r="P15" i="62"/>
  <c r="BD15" i="62"/>
  <c r="AU15" i="62"/>
  <c r="AL15" i="62"/>
  <c r="AC15" i="62"/>
  <c r="U15" i="62"/>
  <c r="L15" i="62"/>
  <c r="BJ15" i="62"/>
  <c r="AX15" i="62"/>
  <c r="AM15" i="62"/>
  <c r="AA15" i="62"/>
  <c r="O15" i="62"/>
  <c r="BI15" i="62"/>
  <c r="AW15" i="62"/>
  <c r="AK15" i="62"/>
  <c r="Z15" i="62"/>
  <c r="N15" i="62"/>
  <c r="BG15" i="62"/>
  <c r="AV15" i="62"/>
  <c r="AJ15" i="62"/>
  <c r="X15" i="62"/>
  <c r="M15" i="62"/>
  <c r="BF15" i="62"/>
  <c r="AT15" i="62"/>
  <c r="AI15" i="62"/>
  <c r="W15" i="62"/>
  <c r="K15" i="62"/>
  <c r="BE15" i="62"/>
  <c r="AS15" i="62"/>
  <c r="AG15" i="62"/>
  <c r="V15" i="62"/>
  <c r="J15" i="62"/>
  <c r="BC15" i="62"/>
  <c r="AR15" i="62"/>
  <c r="AF15" i="62"/>
  <c r="S15" i="62"/>
  <c r="BB15" i="62"/>
  <c r="AO15" i="62"/>
  <c r="AD15" i="62"/>
  <c r="R15" i="62"/>
  <c r="BK15" i="62"/>
  <c r="AZ15" i="62"/>
  <c r="AN15" i="62"/>
  <c r="AB15" i="62"/>
  <c r="Q15" i="62"/>
  <c r="BG21" i="67"/>
  <c r="AX21" i="67"/>
  <c r="AO21" i="67"/>
  <c r="AG21" i="67"/>
  <c r="X21" i="67"/>
  <c r="O21" i="67"/>
  <c r="BF21" i="67"/>
  <c r="AW21" i="67"/>
  <c r="AN21" i="67"/>
  <c r="AF21" i="67"/>
  <c r="W21" i="67"/>
  <c r="N21" i="67"/>
  <c r="BE21" i="67"/>
  <c r="AV21" i="67"/>
  <c r="AM21" i="67"/>
  <c r="AD21" i="67"/>
  <c r="V21" i="67"/>
  <c r="M21" i="67"/>
  <c r="BD21" i="67"/>
  <c r="AU21" i="67"/>
  <c r="AL21" i="67"/>
  <c r="AC21" i="67"/>
  <c r="U21" i="67"/>
  <c r="L21" i="67"/>
  <c r="BK21" i="67"/>
  <c r="BC21" i="67"/>
  <c r="AT21" i="67"/>
  <c r="AK21" i="67"/>
  <c r="AB21" i="67"/>
  <c r="S21" i="67"/>
  <c r="K21" i="67"/>
  <c r="BJ21" i="67"/>
  <c r="BB21" i="67"/>
  <c r="AS21" i="67"/>
  <c r="AJ21" i="67"/>
  <c r="AA21" i="67"/>
  <c r="R21" i="67"/>
  <c r="J21" i="67"/>
  <c r="BI21" i="67"/>
  <c r="AZ21" i="67"/>
  <c r="AR21" i="67"/>
  <c r="AI21" i="67"/>
  <c r="Z21" i="67"/>
  <c r="Q21" i="67"/>
  <c r="BH21" i="67"/>
  <c r="AY21" i="67"/>
  <c r="AQ21" i="67"/>
  <c r="AH21" i="67"/>
  <c r="Y21" i="67"/>
  <c r="P21" i="67"/>
  <c r="BF15" i="83"/>
  <c r="AW15" i="83"/>
  <c r="AN15" i="83"/>
  <c r="AF15" i="83"/>
  <c r="W15" i="83"/>
  <c r="N15" i="83"/>
  <c r="BE15" i="83"/>
  <c r="AV15" i="83"/>
  <c r="AM15" i="83"/>
  <c r="AD15" i="83"/>
  <c r="V15" i="83"/>
  <c r="M15" i="83"/>
  <c r="BD15" i="83"/>
  <c r="AU15" i="83"/>
  <c r="AL15" i="83"/>
  <c r="AC15" i="83"/>
  <c r="U15" i="83"/>
  <c r="L15" i="83"/>
  <c r="BK15" i="83"/>
  <c r="BC15" i="83"/>
  <c r="AT15" i="83"/>
  <c r="AK15" i="83"/>
  <c r="AB15" i="83"/>
  <c r="S15" i="83"/>
  <c r="K15" i="83"/>
  <c r="BJ15" i="83"/>
  <c r="BB15" i="83"/>
  <c r="AS15" i="83"/>
  <c r="AJ15" i="83"/>
  <c r="AA15" i="83"/>
  <c r="R15" i="83"/>
  <c r="J15" i="83"/>
  <c r="BI15" i="83"/>
  <c r="AZ15" i="83"/>
  <c r="AR15" i="83"/>
  <c r="AI15" i="83"/>
  <c r="Z15" i="83"/>
  <c r="Q15" i="83"/>
  <c r="BH15" i="83"/>
  <c r="AY15" i="83"/>
  <c r="AQ15" i="83"/>
  <c r="AH15" i="83"/>
  <c r="Y15" i="83"/>
  <c r="P15" i="83"/>
  <c r="BG15" i="83"/>
  <c r="AX15" i="83"/>
  <c r="AO15" i="83"/>
  <c r="AG15" i="83"/>
  <c r="X15" i="83"/>
  <c r="O15" i="83"/>
  <c r="BD21" i="87"/>
  <c r="AU21" i="87"/>
  <c r="AL21" i="87"/>
  <c r="AC21" i="87"/>
  <c r="U21" i="87"/>
  <c r="L21" i="87"/>
  <c r="BK21" i="87"/>
  <c r="BC21" i="87"/>
  <c r="AT21" i="87"/>
  <c r="AK21" i="87"/>
  <c r="AB21" i="87"/>
  <c r="S21" i="87"/>
  <c r="K21" i="87"/>
  <c r="BJ21" i="87"/>
  <c r="BB21" i="87"/>
  <c r="AS21" i="87"/>
  <c r="AJ21" i="87"/>
  <c r="AA21" i="87"/>
  <c r="R21" i="87"/>
  <c r="J21" i="87"/>
  <c r="BI21" i="87"/>
  <c r="AZ21" i="87"/>
  <c r="AR21" i="87"/>
  <c r="AI21" i="87"/>
  <c r="Z21" i="87"/>
  <c r="Q21" i="87"/>
  <c r="BH21" i="87"/>
  <c r="AY21" i="87"/>
  <c r="AQ21" i="87"/>
  <c r="AH21" i="87"/>
  <c r="Y21" i="87"/>
  <c r="P21" i="87"/>
  <c r="BG21" i="87"/>
  <c r="AX21" i="87"/>
  <c r="AO21" i="87"/>
  <c r="AG21" i="87"/>
  <c r="X21" i="87"/>
  <c r="O21" i="87"/>
  <c r="BF21" i="87"/>
  <c r="AW21" i="87"/>
  <c r="AN21" i="87"/>
  <c r="AF21" i="87"/>
  <c r="W21" i="87"/>
  <c r="N21" i="87"/>
  <c r="BE21" i="87"/>
  <c r="AV21" i="87"/>
  <c r="AM21" i="87"/>
  <c r="AD21" i="87"/>
  <c r="V21" i="87"/>
  <c r="M21" i="87"/>
  <c r="D24" i="90"/>
  <c r="D24" i="89"/>
  <c r="BD11" i="95"/>
  <c r="AU11" i="95"/>
  <c r="AL11" i="95"/>
  <c r="AC11" i="95"/>
  <c r="U11" i="95"/>
  <c r="L11" i="95"/>
  <c r="BK11" i="95"/>
  <c r="BC11" i="95"/>
  <c r="AT11" i="95"/>
  <c r="AK11" i="95"/>
  <c r="AB11" i="95"/>
  <c r="S11" i="95"/>
  <c r="K11" i="95"/>
  <c r="BJ11" i="95"/>
  <c r="BB11" i="95"/>
  <c r="AS11" i="95"/>
  <c r="AJ11" i="95"/>
  <c r="AA11" i="95"/>
  <c r="R11" i="95"/>
  <c r="J11" i="95"/>
  <c r="BI11" i="95"/>
  <c r="AZ11" i="95"/>
  <c r="AR11" i="95"/>
  <c r="AI11" i="95"/>
  <c r="Z11" i="95"/>
  <c r="Q11" i="95"/>
  <c r="BH11" i="95"/>
  <c r="AY11" i="95"/>
  <c r="AQ11" i="95"/>
  <c r="AH11" i="95"/>
  <c r="Y11" i="95"/>
  <c r="P11" i="95"/>
  <c r="BG11" i="95"/>
  <c r="AX11" i="95"/>
  <c r="AO11" i="95"/>
  <c r="AG11" i="95"/>
  <c r="X11" i="95"/>
  <c r="O11" i="95"/>
  <c r="BF11" i="95"/>
  <c r="AW11" i="95"/>
  <c r="AN11" i="95"/>
  <c r="AF11" i="95"/>
  <c r="W11" i="95"/>
  <c r="N11" i="95"/>
  <c r="AV11" i="95"/>
  <c r="AM11" i="95"/>
  <c r="AD11" i="95"/>
  <c r="V11" i="95"/>
  <c r="M11" i="95"/>
  <c r="BE11" i="95"/>
  <c r="BJ13" i="50"/>
  <c r="BB13" i="50"/>
  <c r="AS13" i="50"/>
  <c r="AJ13" i="50"/>
  <c r="AA13" i="50"/>
  <c r="R13" i="50"/>
  <c r="J13" i="50"/>
  <c r="BI13" i="50"/>
  <c r="BH13" i="50"/>
  <c r="AY13" i="50"/>
  <c r="AQ13" i="50"/>
  <c r="AH13" i="50"/>
  <c r="Y13" i="50"/>
  <c r="P13" i="50"/>
  <c r="BG13" i="50"/>
  <c r="AX13" i="50"/>
  <c r="AO13" i="50"/>
  <c r="AG13" i="50"/>
  <c r="X13" i="50"/>
  <c r="O13" i="50"/>
  <c r="BF13" i="50"/>
  <c r="AW13" i="50"/>
  <c r="AN13" i="50"/>
  <c r="AF13" i="50"/>
  <c r="W13" i="50"/>
  <c r="BE13" i="50"/>
  <c r="BD13" i="50"/>
  <c r="AU13" i="50"/>
  <c r="AL13" i="50"/>
  <c r="AC13" i="50"/>
  <c r="U13" i="50"/>
  <c r="L13" i="50"/>
  <c r="BK13" i="50"/>
  <c r="BC13" i="50"/>
  <c r="AT13" i="50"/>
  <c r="AK13" i="50"/>
  <c r="AB13" i="50"/>
  <c r="S13" i="50"/>
  <c r="K13" i="50"/>
  <c r="AI13" i="50"/>
  <c r="AD13" i="50"/>
  <c r="Z13" i="50"/>
  <c r="V13" i="50"/>
  <c r="AZ13" i="50"/>
  <c r="Q13" i="50"/>
  <c r="AV13" i="50"/>
  <c r="N13" i="50"/>
  <c r="AR13" i="50"/>
  <c r="M13" i="50"/>
  <c r="AM13" i="50"/>
  <c r="BD20" i="46"/>
  <c r="AU20" i="46"/>
  <c r="AL20" i="46"/>
  <c r="AC20" i="46"/>
  <c r="U20" i="46"/>
  <c r="L20" i="46"/>
  <c r="BK20" i="46"/>
  <c r="BC20" i="46"/>
  <c r="AT20" i="46"/>
  <c r="AK20" i="46"/>
  <c r="AB20" i="46"/>
  <c r="S20" i="46"/>
  <c r="K20" i="46"/>
  <c r="BJ20" i="46"/>
  <c r="BB20" i="46"/>
  <c r="AS20" i="46"/>
  <c r="AJ20" i="46"/>
  <c r="AA20" i="46"/>
  <c r="R20" i="46"/>
  <c r="J20" i="46"/>
  <c r="BI20" i="46"/>
  <c r="AZ20" i="46"/>
  <c r="AR20" i="46"/>
  <c r="AI20" i="46"/>
  <c r="Z20" i="46"/>
  <c r="Q20" i="46"/>
  <c r="BH20" i="46"/>
  <c r="AY20" i="46"/>
  <c r="AQ20" i="46"/>
  <c r="AH20" i="46"/>
  <c r="Y20" i="46"/>
  <c r="P20" i="46"/>
  <c r="BG20" i="46"/>
  <c r="AX20" i="46"/>
  <c r="AO20" i="46"/>
  <c r="AG20" i="46"/>
  <c r="X20" i="46"/>
  <c r="O20" i="46"/>
  <c r="BF20" i="46"/>
  <c r="AW20" i="46"/>
  <c r="AN20" i="46"/>
  <c r="AF20" i="46"/>
  <c r="W20" i="46"/>
  <c r="N20" i="46"/>
  <c r="BE20" i="46"/>
  <c r="AV20" i="46"/>
  <c r="AM20" i="46"/>
  <c r="AD20" i="46"/>
  <c r="V20" i="46"/>
  <c r="M20" i="46"/>
  <c r="BK13" i="77"/>
  <c r="BC13" i="77"/>
  <c r="AT13" i="77"/>
  <c r="AK13" i="77"/>
  <c r="AB13" i="77"/>
  <c r="S13" i="77"/>
  <c r="K13" i="77"/>
  <c r="BJ13" i="77"/>
  <c r="BB13" i="77"/>
  <c r="AS13" i="77"/>
  <c r="AJ13" i="77"/>
  <c r="AA13" i="77"/>
  <c r="R13" i="77"/>
  <c r="J13" i="77"/>
  <c r="BI13" i="77"/>
  <c r="AZ13" i="77"/>
  <c r="AR13" i="77"/>
  <c r="AI13" i="77"/>
  <c r="Z13" i="77"/>
  <c r="Q13" i="77"/>
  <c r="BH13" i="77"/>
  <c r="AY13" i="77"/>
  <c r="AQ13" i="77"/>
  <c r="AH13" i="77"/>
  <c r="Y13" i="77"/>
  <c r="P13" i="77"/>
  <c r="BG13" i="77"/>
  <c r="AX13" i="77"/>
  <c r="AO13" i="77"/>
  <c r="AG13" i="77"/>
  <c r="X13" i="77"/>
  <c r="O13" i="77"/>
  <c r="BF13" i="77"/>
  <c r="AW13" i="77"/>
  <c r="AN13" i="77"/>
  <c r="AF13" i="77"/>
  <c r="W13" i="77"/>
  <c r="N13" i="77"/>
  <c r="BE13" i="77"/>
  <c r="AV13" i="77"/>
  <c r="AM13" i="77"/>
  <c r="AD13" i="77"/>
  <c r="V13" i="77"/>
  <c r="M13" i="77"/>
  <c r="BD13" i="77"/>
  <c r="AU13" i="77"/>
  <c r="AL13" i="77"/>
  <c r="AC13" i="77"/>
  <c r="U13" i="77"/>
  <c r="L13" i="77"/>
  <c r="BK20" i="73"/>
  <c r="BC20" i="73"/>
  <c r="AT20" i="73"/>
  <c r="AK20" i="73"/>
  <c r="AB20" i="73"/>
  <c r="S20" i="73"/>
  <c r="K20" i="73"/>
  <c r="BJ20" i="73"/>
  <c r="BB20" i="73"/>
  <c r="AS20" i="73"/>
  <c r="AJ20" i="73"/>
  <c r="AA20" i="73"/>
  <c r="R20" i="73"/>
  <c r="J20" i="73"/>
  <c r="BI20" i="73"/>
  <c r="AZ20" i="73"/>
  <c r="AR20" i="73"/>
  <c r="AI20" i="73"/>
  <c r="Z20" i="73"/>
  <c r="Q20" i="73"/>
  <c r="BH20" i="73"/>
  <c r="AY20" i="73"/>
  <c r="AQ20" i="73"/>
  <c r="AH20" i="73"/>
  <c r="Y20" i="73"/>
  <c r="P20" i="73"/>
  <c r="BG20" i="73"/>
  <c r="AX20" i="73"/>
  <c r="AO20" i="73"/>
  <c r="AG20" i="73"/>
  <c r="X20" i="73"/>
  <c r="O20" i="73"/>
  <c r="BF20" i="73"/>
  <c r="AW20" i="73"/>
  <c r="AN20" i="73"/>
  <c r="AF20" i="73"/>
  <c r="W20" i="73"/>
  <c r="N20" i="73"/>
  <c r="BE20" i="73"/>
  <c r="AV20" i="73"/>
  <c r="AM20" i="73"/>
  <c r="AD20" i="73"/>
  <c r="V20" i="73"/>
  <c r="M20" i="73"/>
  <c r="BD20" i="73"/>
  <c r="AU20" i="73"/>
  <c r="AL20" i="73"/>
  <c r="AC20" i="73"/>
  <c r="U20" i="73"/>
  <c r="L20" i="73"/>
  <c r="BI13" i="89"/>
  <c r="AZ13" i="89"/>
  <c r="AR13" i="89"/>
  <c r="AI13" i="89"/>
  <c r="Z13" i="89"/>
  <c r="Q13" i="89"/>
  <c r="BH13" i="89"/>
  <c r="AY13" i="89"/>
  <c r="AQ13" i="89"/>
  <c r="AH13" i="89"/>
  <c r="Y13" i="89"/>
  <c r="P13" i="89"/>
  <c r="BG13" i="89"/>
  <c r="AX13" i="89"/>
  <c r="AO13" i="89"/>
  <c r="AG13" i="89"/>
  <c r="X13" i="89"/>
  <c r="O13" i="89"/>
  <c r="BF13" i="89"/>
  <c r="AW13" i="89"/>
  <c r="AN13" i="89"/>
  <c r="AF13" i="89"/>
  <c r="W13" i="89"/>
  <c r="N13" i="89"/>
  <c r="BE13" i="89"/>
  <c r="AV13" i="89"/>
  <c r="AM13" i="89"/>
  <c r="AD13" i="89"/>
  <c r="V13" i="89"/>
  <c r="M13" i="89"/>
  <c r="BD13" i="89"/>
  <c r="AU13" i="89"/>
  <c r="AL13" i="89"/>
  <c r="AC13" i="89"/>
  <c r="U13" i="89"/>
  <c r="L13" i="89"/>
  <c r="BK13" i="89"/>
  <c r="BC13" i="89"/>
  <c r="AT13" i="89"/>
  <c r="AK13" i="89"/>
  <c r="AB13" i="89"/>
  <c r="S13" i="89"/>
  <c r="K13" i="89"/>
  <c r="AS13" i="89"/>
  <c r="AJ13" i="89"/>
  <c r="AA13" i="89"/>
  <c r="R13" i="89"/>
  <c r="J13" i="89"/>
  <c r="BJ13" i="89"/>
  <c r="BB13" i="89"/>
  <c r="BD19" i="91"/>
  <c r="AU19" i="91"/>
  <c r="AL19" i="91"/>
  <c r="AC19" i="91"/>
  <c r="U19" i="91"/>
  <c r="L19" i="91"/>
  <c r="BK19" i="91"/>
  <c r="BC19" i="91"/>
  <c r="AT19" i="91"/>
  <c r="AK19" i="91"/>
  <c r="AB19" i="91"/>
  <c r="S19" i="91"/>
  <c r="K19" i="91"/>
  <c r="BJ19" i="91"/>
  <c r="BB19" i="91"/>
  <c r="AS19" i="91"/>
  <c r="AJ19" i="91"/>
  <c r="AA19" i="91"/>
  <c r="R19" i="91"/>
  <c r="J19" i="91"/>
  <c r="BI19" i="91"/>
  <c r="AZ19" i="91"/>
  <c r="AR19" i="91"/>
  <c r="AI19" i="91"/>
  <c r="Z19" i="91"/>
  <c r="Q19" i="91"/>
  <c r="BG19" i="91"/>
  <c r="AX19" i="91"/>
  <c r="AO19" i="91"/>
  <c r="AG19" i="91"/>
  <c r="X19" i="91"/>
  <c r="O19" i="91"/>
  <c r="BF19" i="91"/>
  <c r="AW19" i="91"/>
  <c r="AN19" i="91"/>
  <c r="AF19" i="91"/>
  <c r="W19" i="91"/>
  <c r="N19" i="91"/>
  <c r="AD19" i="91"/>
  <c r="BH19" i="91"/>
  <c r="Y19" i="91"/>
  <c r="BE19" i="91"/>
  <c r="V19" i="91"/>
  <c r="AY19" i="91"/>
  <c r="P19" i="91"/>
  <c r="AV19" i="91"/>
  <c r="M19" i="91"/>
  <c r="AQ19" i="91"/>
  <c r="AM19" i="91"/>
  <c r="AH19" i="91"/>
  <c r="E17" i="95"/>
  <c r="E17" i="94"/>
  <c r="BG18" i="77"/>
  <c r="AX18" i="77"/>
  <c r="AO18" i="77"/>
  <c r="AG18" i="77"/>
  <c r="X18" i="77"/>
  <c r="O18" i="77"/>
  <c r="BF18" i="77"/>
  <c r="AW18" i="77"/>
  <c r="AN18" i="77"/>
  <c r="AF18" i="77"/>
  <c r="W18" i="77"/>
  <c r="N18" i="77"/>
  <c r="BE18" i="77"/>
  <c r="AV18" i="77"/>
  <c r="AM18" i="77"/>
  <c r="AD18" i="77"/>
  <c r="V18" i="77"/>
  <c r="M18" i="77"/>
  <c r="BD18" i="77"/>
  <c r="AU18" i="77"/>
  <c r="AL18" i="77"/>
  <c r="AC18" i="77"/>
  <c r="U18" i="77"/>
  <c r="L18" i="77"/>
  <c r="BK18" i="77"/>
  <c r="BC18" i="77"/>
  <c r="AT18" i="77"/>
  <c r="AK18" i="77"/>
  <c r="AB18" i="77"/>
  <c r="S18" i="77"/>
  <c r="K18" i="77"/>
  <c r="BJ18" i="77"/>
  <c r="BB18" i="77"/>
  <c r="AS18" i="77"/>
  <c r="AJ18" i="77"/>
  <c r="AA18" i="77"/>
  <c r="R18" i="77"/>
  <c r="J18" i="77"/>
  <c r="BI18" i="77"/>
  <c r="AZ18" i="77"/>
  <c r="AR18" i="77"/>
  <c r="AI18" i="77"/>
  <c r="Z18" i="77"/>
  <c r="Q18" i="77"/>
  <c r="BH18" i="77"/>
  <c r="AY18" i="77"/>
  <c r="AQ18" i="77"/>
  <c r="AH18" i="77"/>
  <c r="Y18" i="77"/>
  <c r="P18" i="77"/>
  <c r="BI25" i="68"/>
  <c r="AZ25" i="68"/>
  <c r="AR25" i="68"/>
  <c r="AI25" i="68"/>
  <c r="Z25" i="68"/>
  <c r="Q25" i="68"/>
  <c r="BH25" i="68"/>
  <c r="AY25" i="68"/>
  <c r="AQ25" i="68"/>
  <c r="AH25" i="68"/>
  <c r="Y25" i="68"/>
  <c r="P25" i="68"/>
  <c r="BG25" i="68"/>
  <c r="AX25" i="68"/>
  <c r="AO25" i="68"/>
  <c r="AG25" i="68"/>
  <c r="X25" i="68"/>
  <c r="O25" i="68"/>
  <c r="BF25" i="68"/>
  <c r="AW25" i="68"/>
  <c r="AN25" i="68"/>
  <c r="AF25" i="68"/>
  <c r="W25" i="68"/>
  <c r="N25" i="68"/>
  <c r="BE25" i="68"/>
  <c r="AV25" i="68"/>
  <c r="AM25" i="68"/>
  <c r="AD25" i="68"/>
  <c r="V25" i="68"/>
  <c r="M25" i="68"/>
  <c r="BD25" i="68"/>
  <c r="AU25" i="68"/>
  <c r="AL25" i="68"/>
  <c r="AC25" i="68"/>
  <c r="U25" i="68"/>
  <c r="L25" i="68"/>
  <c r="BK25" i="68"/>
  <c r="BC25" i="68"/>
  <c r="AT25" i="68"/>
  <c r="AK25" i="68"/>
  <c r="AB25" i="68"/>
  <c r="S25" i="68"/>
  <c r="K25" i="68"/>
  <c r="BJ25" i="68"/>
  <c r="BB25" i="68"/>
  <c r="AS25" i="68"/>
  <c r="AJ25" i="68"/>
  <c r="AA25" i="68"/>
  <c r="R25" i="68"/>
  <c r="J25" i="68"/>
  <c r="D10" i="90"/>
  <c r="BG21" i="73"/>
  <c r="AX21" i="73"/>
  <c r="AO21" i="73"/>
  <c r="AG21" i="73"/>
  <c r="X21" i="73"/>
  <c r="O21" i="73"/>
  <c r="BF21" i="73"/>
  <c r="AW21" i="73"/>
  <c r="AN21" i="73"/>
  <c r="AF21" i="73"/>
  <c r="W21" i="73"/>
  <c r="N21" i="73"/>
  <c r="BE21" i="73"/>
  <c r="AV21" i="73"/>
  <c r="AM21" i="73"/>
  <c r="AD21" i="73"/>
  <c r="V21" i="73"/>
  <c r="M21" i="73"/>
  <c r="BD21" i="73"/>
  <c r="AU21" i="73"/>
  <c r="AL21" i="73"/>
  <c r="AC21" i="73"/>
  <c r="U21" i="73"/>
  <c r="L21" i="73"/>
  <c r="BK21" i="73"/>
  <c r="BC21" i="73"/>
  <c r="AT21" i="73"/>
  <c r="AK21" i="73"/>
  <c r="AB21" i="73"/>
  <c r="S21" i="73"/>
  <c r="K21" i="73"/>
  <c r="BJ21" i="73"/>
  <c r="BB21" i="73"/>
  <c r="AS21" i="73"/>
  <c r="AJ21" i="73"/>
  <c r="AA21" i="73"/>
  <c r="R21" i="73"/>
  <c r="J21" i="73"/>
  <c r="BI21" i="73"/>
  <c r="AZ21" i="73"/>
  <c r="AR21" i="73"/>
  <c r="AI21" i="73"/>
  <c r="Z21" i="73"/>
  <c r="Q21" i="73"/>
  <c r="BH21" i="73"/>
  <c r="AY21" i="73"/>
  <c r="AQ21" i="73"/>
  <c r="AH21" i="73"/>
  <c r="Y21" i="73"/>
  <c r="P21" i="73"/>
  <c r="BH24" i="91"/>
  <c r="AY24" i="91"/>
  <c r="AQ24" i="91"/>
  <c r="AH24" i="91"/>
  <c r="Y24" i="91"/>
  <c r="P24" i="91"/>
  <c r="BG24" i="91"/>
  <c r="AX24" i="91"/>
  <c r="AO24" i="91"/>
  <c r="AG24" i="91"/>
  <c r="X24" i="91"/>
  <c r="O24" i="91"/>
  <c r="BF24" i="91"/>
  <c r="AW24" i="91"/>
  <c r="AN24" i="91"/>
  <c r="AF24" i="91"/>
  <c r="W24" i="91"/>
  <c r="N24" i="91"/>
  <c r="BE24" i="91"/>
  <c r="AV24" i="91"/>
  <c r="AM24" i="91"/>
  <c r="AD24" i="91"/>
  <c r="V24" i="91"/>
  <c r="M24" i="91"/>
  <c r="BD24" i="91"/>
  <c r="AU24" i="91"/>
  <c r="AL24" i="91"/>
  <c r="AC24" i="91"/>
  <c r="U24" i="91"/>
  <c r="L24" i="91"/>
  <c r="BK24" i="91"/>
  <c r="BC24" i="91"/>
  <c r="AT24" i="91"/>
  <c r="AK24" i="91"/>
  <c r="AB24" i="91"/>
  <c r="S24" i="91"/>
  <c r="K24" i="91"/>
  <c r="BJ24" i="91"/>
  <c r="BB24" i="91"/>
  <c r="AS24" i="91"/>
  <c r="AJ24" i="91"/>
  <c r="AA24" i="91"/>
  <c r="R24" i="91"/>
  <c r="J24" i="91"/>
  <c r="AR24" i="91"/>
  <c r="AI24" i="91"/>
  <c r="Z24" i="91"/>
  <c r="Q24" i="91"/>
  <c r="BI24" i="91"/>
  <c r="AZ24" i="91"/>
  <c r="BI11" i="92"/>
  <c r="AZ11" i="92"/>
  <c r="AR11" i="92"/>
  <c r="AI11" i="92"/>
  <c r="Z11" i="92"/>
  <c r="Q11" i="92"/>
  <c r="BH11" i="92"/>
  <c r="AY11" i="92"/>
  <c r="AQ11" i="92"/>
  <c r="AH11" i="92"/>
  <c r="Y11" i="92"/>
  <c r="P11" i="92"/>
  <c r="BG11" i="92"/>
  <c r="AX11" i="92"/>
  <c r="AO11" i="92"/>
  <c r="AG11" i="92"/>
  <c r="X11" i="92"/>
  <c r="O11" i="92"/>
  <c r="BF11" i="92"/>
  <c r="AW11" i="92"/>
  <c r="AN11" i="92"/>
  <c r="AF11" i="92"/>
  <c r="W11" i="92"/>
  <c r="N11" i="92"/>
  <c r="BE11" i="92"/>
  <c r="AV11" i="92"/>
  <c r="AM11" i="92"/>
  <c r="AD11" i="92"/>
  <c r="V11" i="92"/>
  <c r="M11" i="92"/>
  <c r="BD11" i="92"/>
  <c r="AU11" i="92"/>
  <c r="AL11" i="92"/>
  <c r="AC11" i="92"/>
  <c r="U11" i="92"/>
  <c r="L11" i="92"/>
  <c r="BK11" i="92"/>
  <c r="BC11" i="92"/>
  <c r="AT11" i="92"/>
  <c r="AK11" i="92"/>
  <c r="AB11" i="92"/>
  <c r="S11" i="92"/>
  <c r="K11" i="92"/>
  <c r="J11" i="92"/>
  <c r="BJ11" i="92"/>
  <c r="BB11" i="92"/>
  <c r="AS11" i="92"/>
  <c r="AJ11" i="92"/>
  <c r="AA11" i="92"/>
  <c r="R11" i="92"/>
  <c r="BK22" i="73"/>
  <c r="BC22" i="73"/>
  <c r="AT22" i="73"/>
  <c r="AK22" i="73"/>
  <c r="AB22" i="73"/>
  <c r="S22" i="73"/>
  <c r="K22" i="73"/>
  <c r="BJ22" i="73"/>
  <c r="BB22" i="73"/>
  <c r="AS22" i="73"/>
  <c r="AJ22" i="73"/>
  <c r="AA22" i="73"/>
  <c r="R22" i="73"/>
  <c r="J22" i="73"/>
  <c r="BI22" i="73"/>
  <c r="AZ22" i="73"/>
  <c r="AR22" i="73"/>
  <c r="AI22" i="73"/>
  <c r="Z22" i="73"/>
  <c r="Q22" i="73"/>
  <c r="BH22" i="73"/>
  <c r="AY22" i="73"/>
  <c r="AQ22" i="73"/>
  <c r="AH22" i="73"/>
  <c r="Y22" i="73"/>
  <c r="P22" i="73"/>
  <c r="BG22" i="73"/>
  <c r="AX22" i="73"/>
  <c r="AO22" i="73"/>
  <c r="AG22" i="73"/>
  <c r="X22" i="73"/>
  <c r="O22" i="73"/>
  <c r="BF22" i="73"/>
  <c r="AW22" i="73"/>
  <c r="AN22" i="73"/>
  <c r="AF22" i="73"/>
  <c r="W22" i="73"/>
  <c r="N22" i="73"/>
  <c r="BE22" i="73"/>
  <c r="AV22" i="73"/>
  <c r="AM22" i="73"/>
  <c r="AD22" i="73"/>
  <c r="V22" i="73"/>
  <c r="M22" i="73"/>
  <c r="BD22" i="73"/>
  <c r="AU22" i="73"/>
  <c r="AL22" i="73"/>
  <c r="AC22" i="73"/>
  <c r="U22" i="73"/>
  <c r="L22" i="73"/>
  <c r="BF17" i="68"/>
  <c r="AW17" i="68"/>
  <c r="AN17" i="68"/>
  <c r="AF17" i="68"/>
  <c r="W17" i="68"/>
  <c r="N17" i="68"/>
  <c r="BJ17" i="68"/>
  <c r="BB17" i="68"/>
  <c r="AS17" i="68"/>
  <c r="AJ17" i="68"/>
  <c r="AA17" i="68"/>
  <c r="R17" i="68"/>
  <c r="J17" i="68"/>
  <c r="BH17" i="68"/>
  <c r="AV17" i="68"/>
  <c r="AK17" i="68"/>
  <c r="Y17" i="68"/>
  <c r="M17" i="68"/>
  <c r="BG17" i="68"/>
  <c r="AU17" i="68"/>
  <c r="AI17" i="68"/>
  <c r="X17" i="68"/>
  <c r="L17" i="68"/>
  <c r="BE17" i="68"/>
  <c r="AT17" i="68"/>
  <c r="AH17" i="68"/>
  <c r="V17" i="68"/>
  <c r="K17" i="68"/>
  <c r="BD17" i="68"/>
  <c r="AR17" i="68"/>
  <c r="AG17" i="68"/>
  <c r="U17" i="68"/>
  <c r="BC17" i="68"/>
  <c r="AQ17" i="68"/>
  <c r="AD17" i="68"/>
  <c r="S17" i="68"/>
  <c r="AZ17" i="68"/>
  <c r="AO17" i="68"/>
  <c r="AC17" i="68"/>
  <c r="Q17" i="68"/>
  <c r="BK17" i="68"/>
  <c r="AY17" i="68"/>
  <c r="AM17" i="68"/>
  <c r="AB17" i="68"/>
  <c r="P17" i="68"/>
  <c r="BI17" i="68"/>
  <c r="AX17" i="68"/>
  <c r="AL17" i="68"/>
  <c r="Z17" i="68"/>
  <c r="O17" i="68"/>
  <c r="BJ23" i="49"/>
  <c r="BB23" i="49"/>
  <c r="AS23" i="49"/>
  <c r="AJ23" i="49"/>
  <c r="AA23" i="49"/>
  <c r="R23" i="49"/>
  <c r="J23" i="49"/>
  <c r="BI23" i="49"/>
  <c r="AZ23" i="49"/>
  <c r="AR23" i="49"/>
  <c r="AI23" i="49"/>
  <c r="Z23" i="49"/>
  <c r="Q23" i="49"/>
  <c r="BH23" i="49"/>
  <c r="AY23" i="49"/>
  <c r="AQ23" i="49"/>
  <c r="AH23" i="49"/>
  <c r="Y23" i="49"/>
  <c r="P23" i="49"/>
  <c r="BG23" i="49"/>
  <c r="AX23" i="49"/>
  <c r="AO23" i="49"/>
  <c r="AG23" i="49"/>
  <c r="X23" i="49"/>
  <c r="O23" i="49"/>
  <c r="BF23" i="49"/>
  <c r="AW23" i="49"/>
  <c r="AN23" i="49"/>
  <c r="AF23" i="49"/>
  <c r="W23" i="49"/>
  <c r="N23" i="49"/>
  <c r="BE23" i="49"/>
  <c r="AV23" i="49"/>
  <c r="AM23" i="49"/>
  <c r="AD23" i="49"/>
  <c r="V23" i="49"/>
  <c r="M23" i="49"/>
  <c r="BD23" i="49"/>
  <c r="AU23" i="49"/>
  <c r="AL23" i="49"/>
  <c r="AC23" i="49"/>
  <c r="U23" i="49"/>
  <c r="L23" i="49"/>
  <c r="BK23" i="49"/>
  <c r="BC23" i="49"/>
  <c r="AT23" i="49"/>
  <c r="AK23" i="49"/>
  <c r="AB23" i="49"/>
  <c r="S23" i="49"/>
  <c r="K23" i="49"/>
  <c r="D18" i="95"/>
  <c r="D18" i="94"/>
  <c r="D21" i="89"/>
  <c r="D21" i="90"/>
  <c r="BI15" i="85"/>
  <c r="AZ15" i="85"/>
  <c r="AR15" i="85"/>
  <c r="AI15" i="85"/>
  <c r="Z15" i="85"/>
  <c r="Q15" i="85"/>
  <c r="BH15" i="85"/>
  <c r="AY15" i="85"/>
  <c r="AQ15" i="85"/>
  <c r="AH15" i="85"/>
  <c r="Y15" i="85"/>
  <c r="P15" i="85"/>
  <c r="BG15" i="85"/>
  <c r="AX15" i="85"/>
  <c r="AO15" i="85"/>
  <c r="AG15" i="85"/>
  <c r="X15" i="85"/>
  <c r="O15" i="85"/>
  <c r="BF15" i="85"/>
  <c r="AW15" i="85"/>
  <c r="AN15" i="85"/>
  <c r="AF15" i="85"/>
  <c r="W15" i="85"/>
  <c r="N15" i="85"/>
  <c r="BE15" i="85"/>
  <c r="AV15" i="85"/>
  <c r="AM15" i="85"/>
  <c r="AD15" i="85"/>
  <c r="V15" i="85"/>
  <c r="M15" i="85"/>
  <c r="BD15" i="85"/>
  <c r="AU15" i="85"/>
  <c r="AL15" i="85"/>
  <c r="AC15" i="85"/>
  <c r="U15" i="85"/>
  <c r="L15" i="85"/>
  <c r="BK15" i="85"/>
  <c r="BC15" i="85"/>
  <c r="AT15" i="85"/>
  <c r="AK15" i="85"/>
  <c r="AB15" i="85"/>
  <c r="S15" i="85"/>
  <c r="K15" i="85"/>
  <c r="BJ15" i="85"/>
  <c r="BB15" i="85"/>
  <c r="AS15" i="85"/>
  <c r="AJ15" i="85"/>
  <c r="AA15" i="85"/>
  <c r="R15" i="85"/>
  <c r="J15" i="85"/>
  <c r="D20" i="96"/>
  <c r="D20" i="95"/>
  <c r="D20" i="85"/>
  <c r="D20" i="80"/>
  <c r="D20" i="77"/>
  <c r="BH13" i="46"/>
  <c r="AY13" i="46"/>
  <c r="AQ13" i="46"/>
  <c r="AH13" i="46"/>
  <c r="Y13" i="46"/>
  <c r="P13" i="46"/>
  <c r="BG13" i="46"/>
  <c r="AX13" i="46"/>
  <c r="AO13" i="46"/>
  <c r="AG13" i="46"/>
  <c r="X13" i="46"/>
  <c r="O13" i="46"/>
  <c r="BF13" i="46"/>
  <c r="AW13" i="46"/>
  <c r="AN13" i="46"/>
  <c r="AF13" i="46"/>
  <c r="W13" i="46"/>
  <c r="N13" i="46"/>
  <c r="BE13" i="46"/>
  <c r="AV13" i="46"/>
  <c r="AM13" i="46"/>
  <c r="AD13" i="46"/>
  <c r="V13" i="46"/>
  <c r="M13" i="46"/>
  <c r="BD13" i="46"/>
  <c r="AU13" i="46"/>
  <c r="AL13" i="46"/>
  <c r="AC13" i="46"/>
  <c r="U13" i="46"/>
  <c r="L13" i="46"/>
  <c r="BK13" i="46"/>
  <c r="BC13" i="46"/>
  <c r="AT13" i="46"/>
  <c r="AK13" i="46"/>
  <c r="AB13" i="46"/>
  <c r="S13" i="46"/>
  <c r="K13" i="46"/>
  <c r="BJ13" i="46"/>
  <c r="BB13" i="46"/>
  <c r="AS13" i="46"/>
  <c r="AJ13" i="46"/>
  <c r="AA13" i="46"/>
  <c r="R13" i="46"/>
  <c r="J13" i="46"/>
  <c r="BI13" i="46"/>
  <c r="AZ13" i="46"/>
  <c r="AR13" i="46"/>
  <c r="AI13" i="46"/>
  <c r="Z13" i="46"/>
  <c r="Q13" i="46"/>
  <c r="BJ18" i="44"/>
  <c r="BB18" i="44"/>
  <c r="AS18" i="44"/>
  <c r="AJ18" i="44"/>
  <c r="AA18" i="44"/>
  <c r="R18" i="44"/>
  <c r="J18" i="44"/>
  <c r="BI18" i="44"/>
  <c r="AZ18" i="44"/>
  <c r="AR18" i="44"/>
  <c r="AI18" i="44"/>
  <c r="Z18" i="44"/>
  <c r="Q18" i="44"/>
  <c r="BH18" i="44"/>
  <c r="AY18" i="44"/>
  <c r="AQ18" i="44"/>
  <c r="AH18" i="44"/>
  <c r="Y18" i="44"/>
  <c r="P18" i="44"/>
  <c r="BG18" i="44"/>
  <c r="AX18" i="44"/>
  <c r="AO18" i="44"/>
  <c r="AG18" i="44"/>
  <c r="X18" i="44"/>
  <c r="O18" i="44"/>
  <c r="BF18" i="44"/>
  <c r="AW18" i="44"/>
  <c r="AN18" i="44"/>
  <c r="AF18" i="44"/>
  <c r="W18" i="44"/>
  <c r="N18" i="44"/>
  <c r="BE18" i="44"/>
  <c r="AV18" i="44"/>
  <c r="AM18" i="44"/>
  <c r="AD18" i="44"/>
  <c r="V18" i="44"/>
  <c r="M18" i="44"/>
  <c r="BD18" i="44"/>
  <c r="AU18" i="44"/>
  <c r="AL18" i="44"/>
  <c r="AC18" i="44"/>
  <c r="U18" i="44"/>
  <c r="L18" i="44"/>
  <c r="BK18" i="44"/>
  <c r="BC18" i="44"/>
  <c r="AT18" i="44"/>
  <c r="AK18" i="44"/>
  <c r="AB18" i="44"/>
  <c r="S18" i="44"/>
  <c r="K18" i="44"/>
  <c r="B253" i="7"/>
  <c r="G253" i="7"/>
  <c r="H253" i="7"/>
  <c r="D253" i="7"/>
  <c r="C253" i="7"/>
  <c r="F253" i="7"/>
  <c r="E253" i="7"/>
  <c r="BD13" i="95"/>
  <c r="AU13" i="95"/>
  <c r="AL13" i="95"/>
  <c r="AC13" i="95"/>
  <c r="U13" i="95"/>
  <c r="L13" i="95"/>
  <c r="BK13" i="95"/>
  <c r="BC13" i="95"/>
  <c r="AT13" i="95"/>
  <c r="AK13" i="95"/>
  <c r="AB13" i="95"/>
  <c r="S13" i="95"/>
  <c r="K13" i="95"/>
  <c r="BJ13" i="95"/>
  <c r="BB13" i="95"/>
  <c r="AS13" i="95"/>
  <c r="AJ13" i="95"/>
  <c r="AA13" i="95"/>
  <c r="R13" i="95"/>
  <c r="J13" i="95"/>
  <c r="BI13" i="95"/>
  <c r="AZ13" i="95"/>
  <c r="AR13" i="95"/>
  <c r="AI13" i="95"/>
  <c r="Z13" i="95"/>
  <c r="Q13" i="95"/>
  <c r="BH13" i="95"/>
  <c r="AY13" i="95"/>
  <c r="AQ13" i="95"/>
  <c r="AH13" i="95"/>
  <c r="Y13" i="95"/>
  <c r="P13" i="95"/>
  <c r="BG13" i="95"/>
  <c r="AX13" i="95"/>
  <c r="AO13" i="95"/>
  <c r="AG13" i="95"/>
  <c r="X13" i="95"/>
  <c r="O13" i="95"/>
  <c r="BF13" i="95"/>
  <c r="AW13" i="95"/>
  <c r="AN13" i="95"/>
  <c r="AF13" i="95"/>
  <c r="W13" i="95"/>
  <c r="N13" i="95"/>
  <c r="BE13" i="95"/>
  <c r="AV13" i="95"/>
  <c r="AM13" i="95"/>
  <c r="AD13" i="95"/>
  <c r="V13" i="95"/>
  <c r="M13" i="95"/>
  <c r="G256" i="7"/>
  <c r="B256" i="7"/>
  <c r="H256" i="7"/>
  <c r="D256" i="7"/>
  <c r="C256" i="7"/>
  <c r="F256" i="7"/>
  <c r="E256" i="7"/>
  <c r="J254" i="7"/>
  <c r="O254" i="7"/>
  <c r="P254" i="7"/>
  <c r="N254" i="7"/>
  <c r="M254" i="7"/>
  <c r="L254" i="7"/>
  <c r="K254" i="7"/>
  <c r="G236" i="7"/>
  <c r="B236" i="7"/>
  <c r="H236" i="7"/>
  <c r="F236" i="7"/>
  <c r="E236" i="7"/>
  <c r="D236" i="7"/>
  <c r="C236" i="7"/>
  <c r="L243" i="7"/>
  <c r="K243" i="7"/>
  <c r="J243" i="7"/>
  <c r="P243" i="7"/>
  <c r="O243" i="7"/>
  <c r="N243" i="7"/>
  <c r="M243" i="7"/>
  <c r="BK22" i="90"/>
  <c r="BC22" i="90"/>
  <c r="AT22" i="90"/>
  <c r="AK22" i="90"/>
  <c r="AB22" i="90"/>
  <c r="S22" i="90"/>
  <c r="K22" i="90"/>
  <c r="BJ22" i="90"/>
  <c r="BB22" i="90"/>
  <c r="AS22" i="90"/>
  <c r="AJ22" i="90"/>
  <c r="AA22" i="90"/>
  <c r="R22" i="90"/>
  <c r="J22" i="90"/>
  <c r="BI22" i="90"/>
  <c r="AZ22" i="90"/>
  <c r="AR22" i="90"/>
  <c r="AI22" i="90"/>
  <c r="Z22" i="90"/>
  <c r="Q22" i="90"/>
  <c r="BH22" i="90"/>
  <c r="AY22" i="90"/>
  <c r="AQ22" i="90"/>
  <c r="AH22" i="90"/>
  <c r="Y22" i="90"/>
  <c r="P22" i="90"/>
  <c r="BF22" i="90"/>
  <c r="AW22" i="90"/>
  <c r="AN22" i="90"/>
  <c r="AF22" i="90"/>
  <c r="W22" i="90"/>
  <c r="N22" i="90"/>
  <c r="BE22" i="90"/>
  <c r="AV22" i="90"/>
  <c r="AM22" i="90"/>
  <c r="AD22" i="90"/>
  <c r="V22" i="90"/>
  <c r="M22" i="90"/>
  <c r="AU22" i="90"/>
  <c r="L22" i="90"/>
  <c r="AO22" i="90"/>
  <c r="AL22" i="90"/>
  <c r="AG22" i="90"/>
  <c r="AC22" i="90"/>
  <c r="BG22" i="90"/>
  <c r="X22" i="90"/>
  <c r="BD22" i="90"/>
  <c r="U22" i="90"/>
  <c r="AX22" i="90"/>
  <c r="O22" i="90"/>
  <c r="BJ20" i="75"/>
  <c r="BB20" i="75"/>
  <c r="AS20" i="75"/>
  <c r="AJ20" i="75"/>
  <c r="AA20" i="75"/>
  <c r="R20" i="75"/>
  <c r="J20" i="75"/>
  <c r="BI20" i="75"/>
  <c r="AZ20" i="75"/>
  <c r="AR20" i="75"/>
  <c r="AI20" i="75"/>
  <c r="Z20" i="75"/>
  <c r="Q20" i="75"/>
  <c r="BH20" i="75"/>
  <c r="AY20" i="75"/>
  <c r="AQ20" i="75"/>
  <c r="AH20" i="75"/>
  <c r="Y20" i="75"/>
  <c r="P20" i="75"/>
  <c r="BG20" i="75"/>
  <c r="AX20" i="75"/>
  <c r="AO20" i="75"/>
  <c r="AG20" i="75"/>
  <c r="X20" i="75"/>
  <c r="O20" i="75"/>
  <c r="BF20" i="75"/>
  <c r="AW20" i="75"/>
  <c r="AN20" i="75"/>
  <c r="AF20" i="75"/>
  <c r="W20" i="75"/>
  <c r="N20" i="75"/>
  <c r="BE20" i="75"/>
  <c r="AV20" i="75"/>
  <c r="AM20" i="75"/>
  <c r="AD20" i="75"/>
  <c r="V20" i="75"/>
  <c r="M20" i="75"/>
  <c r="BD20" i="75"/>
  <c r="AU20" i="75"/>
  <c r="AL20" i="75"/>
  <c r="AC20" i="75"/>
  <c r="U20" i="75"/>
  <c r="L20" i="75"/>
  <c r="BK20" i="75"/>
  <c r="BC20" i="75"/>
  <c r="AT20" i="75"/>
  <c r="AK20" i="75"/>
  <c r="AB20" i="75"/>
  <c r="S20" i="75"/>
  <c r="K20" i="75"/>
  <c r="BD16" i="62"/>
  <c r="AU16" i="62"/>
  <c r="AL16" i="62"/>
  <c r="AC16" i="62"/>
  <c r="U16" i="62"/>
  <c r="L16" i="62"/>
  <c r="BH16" i="62"/>
  <c r="AY16" i="62"/>
  <c r="AQ16" i="62"/>
  <c r="AH16" i="62"/>
  <c r="Y16" i="62"/>
  <c r="P16" i="62"/>
  <c r="BK16" i="62"/>
  <c r="AZ16" i="62"/>
  <c r="AN16" i="62"/>
  <c r="AB16" i="62"/>
  <c r="Q16" i="62"/>
  <c r="BJ16" i="62"/>
  <c r="AX16" i="62"/>
  <c r="AM16" i="62"/>
  <c r="AA16" i="62"/>
  <c r="O16" i="62"/>
  <c r="BI16" i="62"/>
  <c r="AW16" i="62"/>
  <c r="AK16" i="62"/>
  <c r="Z16" i="62"/>
  <c r="N16" i="62"/>
  <c r="BG16" i="62"/>
  <c r="AV16" i="62"/>
  <c r="AJ16" i="62"/>
  <c r="X16" i="62"/>
  <c r="M16" i="62"/>
  <c r="BF16" i="62"/>
  <c r="AT16" i="62"/>
  <c r="AI16" i="62"/>
  <c r="W16" i="62"/>
  <c r="K16" i="62"/>
  <c r="BE16" i="62"/>
  <c r="AS16" i="62"/>
  <c r="AG16" i="62"/>
  <c r="V16" i="62"/>
  <c r="J16" i="62"/>
  <c r="BC16" i="62"/>
  <c r="AR16" i="62"/>
  <c r="AF16" i="62"/>
  <c r="S16" i="62"/>
  <c r="BB16" i="62"/>
  <c r="AO16" i="62"/>
  <c r="AD16" i="62"/>
  <c r="R16" i="62"/>
  <c r="BG21" i="51"/>
  <c r="AX21" i="51"/>
  <c r="AO21" i="51"/>
  <c r="AG21" i="51"/>
  <c r="X21" i="51"/>
  <c r="O21" i="51"/>
  <c r="BF21" i="51"/>
  <c r="AW21" i="51"/>
  <c r="AN21" i="51"/>
  <c r="AF21" i="51"/>
  <c r="W21" i="51"/>
  <c r="N21" i="51"/>
  <c r="BE21" i="51"/>
  <c r="AV21" i="51"/>
  <c r="AM21" i="51"/>
  <c r="AD21" i="51"/>
  <c r="V21" i="51"/>
  <c r="M21" i="51"/>
  <c r="BD21" i="51"/>
  <c r="AU21" i="51"/>
  <c r="AL21" i="51"/>
  <c r="AC21" i="51"/>
  <c r="U21" i="51"/>
  <c r="L21" i="51"/>
  <c r="BK21" i="51"/>
  <c r="BC21" i="51"/>
  <c r="AT21" i="51"/>
  <c r="AK21" i="51"/>
  <c r="AB21" i="51"/>
  <c r="S21" i="51"/>
  <c r="K21" i="51"/>
  <c r="BJ21" i="51"/>
  <c r="BB21" i="51"/>
  <c r="AS21" i="51"/>
  <c r="AJ21" i="51"/>
  <c r="AA21" i="51"/>
  <c r="R21" i="51"/>
  <c r="J21" i="51"/>
  <c r="BI21" i="51"/>
  <c r="AZ21" i="51"/>
  <c r="AR21" i="51"/>
  <c r="AI21" i="51"/>
  <c r="Z21" i="51"/>
  <c r="Q21" i="51"/>
  <c r="BH21" i="51"/>
  <c r="AY21" i="51"/>
  <c r="AQ21" i="51"/>
  <c r="AH21" i="51"/>
  <c r="Y21" i="51"/>
  <c r="P21" i="51"/>
  <c r="N284" i="7"/>
  <c r="L284" i="7"/>
  <c r="K284" i="7"/>
  <c r="J284" i="7"/>
  <c r="P284" i="7"/>
  <c r="O284" i="7"/>
  <c r="M284" i="7"/>
  <c r="D247" i="7"/>
  <c r="C247" i="7"/>
  <c r="B247" i="7"/>
  <c r="F247" i="7"/>
  <c r="E247" i="7"/>
  <c r="H247" i="7"/>
  <c r="G247" i="7"/>
  <c r="BJ16" i="83"/>
  <c r="BB16" i="83"/>
  <c r="AS16" i="83"/>
  <c r="AJ16" i="83"/>
  <c r="AA16" i="83"/>
  <c r="R16" i="83"/>
  <c r="J16" i="83"/>
  <c r="BI16" i="83"/>
  <c r="AZ16" i="83"/>
  <c r="AR16" i="83"/>
  <c r="AI16" i="83"/>
  <c r="Z16" i="83"/>
  <c r="Q16" i="83"/>
  <c r="BH16" i="83"/>
  <c r="AY16" i="83"/>
  <c r="AQ16" i="83"/>
  <c r="AH16" i="83"/>
  <c r="Y16" i="83"/>
  <c r="P16" i="83"/>
  <c r="BG16" i="83"/>
  <c r="AX16" i="83"/>
  <c r="AO16" i="83"/>
  <c r="AG16" i="83"/>
  <c r="X16" i="83"/>
  <c r="O16" i="83"/>
  <c r="BF16" i="83"/>
  <c r="AW16" i="83"/>
  <c r="AN16" i="83"/>
  <c r="AF16" i="83"/>
  <c r="W16" i="83"/>
  <c r="N16" i="83"/>
  <c r="BE16" i="83"/>
  <c r="AV16" i="83"/>
  <c r="AM16" i="83"/>
  <c r="AD16" i="83"/>
  <c r="V16" i="83"/>
  <c r="M16" i="83"/>
  <c r="BD16" i="83"/>
  <c r="AU16" i="83"/>
  <c r="AL16" i="83"/>
  <c r="AC16" i="83"/>
  <c r="U16" i="83"/>
  <c r="L16" i="83"/>
  <c r="BK16" i="83"/>
  <c r="BC16" i="83"/>
  <c r="AT16" i="83"/>
  <c r="AK16" i="83"/>
  <c r="AB16" i="83"/>
  <c r="S16" i="83"/>
  <c r="K16" i="83"/>
  <c r="BJ23" i="69"/>
  <c r="BB23" i="69"/>
  <c r="AS23" i="69"/>
  <c r="AJ23" i="69"/>
  <c r="AA23" i="69"/>
  <c r="R23" i="69"/>
  <c r="J23" i="69"/>
  <c r="BI23" i="69"/>
  <c r="AZ23" i="69"/>
  <c r="AR23" i="69"/>
  <c r="AI23" i="69"/>
  <c r="Z23" i="69"/>
  <c r="Q23" i="69"/>
  <c r="BH23" i="69"/>
  <c r="AY23" i="69"/>
  <c r="AQ23" i="69"/>
  <c r="AH23" i="69"/>
  <c r="Y23" i="69"/>
  <c r="P23" i="69"/>
  <c r="BG23" i="69"/>
  <c r="AX23" i="69"/>
  <c r="AO23" i="69"/>
  <c r="AG23" i="69"/>
  <c r="X23" i="69"/>
  <c r="O23" i="69"/>
  <c r="BF23" i="69"/>
  <c r="AW23" i="69"/>
  <c r="AN23" i="69"/>
  <c r="AF23" i="69"/>
  <c r="W23" i="69"/>
  <c r="N23" i="69"/>
  <c r="BE23" i="69"/>
  <c r="AV23" i="69"/>
  <c r="AM23" i="69"/>
  <c r="AD23" i="69"/>
  <c r="V23" i="69"/>
  <c r="M23" i="69"/>
  <c r="BD23" i="69"/>
  <c r="AU23" i="69"/>
  <c r="AL23" i="69"/>
  <c r="AC23" i="69"/>
  <c r="U23" i="69"/>
  <c r="L23" i="69"/>
  <c r="BK23" i="69"/>
  <c r="BC23" i="69"/>
  <c r="AT23" i="69"/>
  <c r="AK23" i="69"/>
  <c r="AB23" i="69"/>
  <c r="S23" i="69"/>
  <c r="K23" i="69"/>
  <c r="BD21" i="52"/>
  <c r="AU21" i="52"/>
  <c r="AL21" i="52"/>
  <c r="AC21" i="52"/>
  <c r="U21" i="52"/>
  <c r="L21" i="52"/>
  <c r="BK21" i="52"/>
  <c r="BC21" i="52"/>
  <c r="AT21" i="52"/>
  <c r="AK21" i="52"/>
  <c r="AB21" i="52"/>
  <c r="S21" i="52"/>
  <c r="K21" i="52"/>
  <c r="BJ21" i="52"/>
  <c r="BB21" i="52"/>
  <c r="AS21" i="52"/>
  <c r="AJ21" i="52"/>
  <c r="AA21" i="52"/>
  <c r="R21" i="52"/>
  <c r="J21" i="52"/>
  <c r="BI21" i="52"/>
  <c r="AZ21" i="52"/>
  <c r="AR21" i="52"/>
  <c r="AI21" i="52"/>
  <c r="Z21" i="52"/>
  <c r="Q21" i="52"/>
  <c r="BH21" i="52"/>
  <c r="AY21" i="52"/>
  <c r="AQ21" i="52"/>
  <c r="AH21" i="52"/>
  <c r="Y21" i="52"/>
  <c r="P21" i="52"/>
  <c r="BG21" i="52"/>
  <c r="AX21" i="52"/>
  <c r="AO21" i="52"/>
  <c r="AG21" i="52"/>
  <c r="X21" i="52"/>
  <c r="O21" i="52"/>
  <c r="BF21" i="52"/>
  <c r="AW21" i="52"/>
  <c r="AN21" i="52"/>
  <c r="AF21" i="52"/>
  <c r="W21" i="52"/>
  <c r="N21" i="52"/>
  <c r="BE21" i="52"/>
  <c r="AV21" i="52"/>
  <c r="AM21" i="52"/>
  <c r="AD21" i="52"/>
  <c r="V21" i="52"/>
  <c r="M21" i="52"/>
  <c r="BG13" i="51"/>
  <c r="AX13" i="51"/>
  <c r="AO13" i="51"/>
  <c r="AG13" i="51"/>
  <c r="X13" i="51"/>
  <c r="O13" i="51"/>
  <c r="BF13" i="51"/>
  <c r="AW13" i="51"/>
  <c r="AN13" i="51"/>
  <c r="AF13" i="51"/>
  <c r="W13" i="51"/>
  <c r="N13" i="51"/>
  <c r="BE13" i="51"/>
  <c r="AV13" i="51"/>
  <c r="AM13" i="51"/>
  <c r="AD13" i="51"/>
  <c r="V13" i="51"/>
  <c r="M13" i="51"/>
  <c r="BD13" i="51"/>
  <c r="AU13" i="51"/>
  <c r="AL13" i="51"/>
  <c r="AC13" i="51"/>
  <c r="U13" i="51"/>
  <c r="L13" i="51"/>
  <c r="BK13" i="51"/>
  <c r="BC13" i="51"/>
  <c r="AT13" i="51"/>
  <c r="AK13" i="51"/>
  <c r="AB13" i="51"/>
  <c r="S13" i="51"/>
  <c r="K13" i="51"/>
  <c r="BJ13" i="51"/>
  <c r="BB13" i="51"/>
  <c r="AS13" i="51"/>
  <c r="AJ13" i="51"/>
  <c r="AA13" i="51"/>
  <c r="R13" i="51"/>
  <c r="J13" i="51"/>
  <c r="BI13" i="51"/>
  <c r="AZ13" i="51"/>
  <c r="AR13" i="51"/>
  <c r="AI13" i="51"/>
  <c r="Z13" i="51"/>
  <c r="Q13" i="51"/>
  <c r="BH13" i="51"/>
  <c r="AY13" i="51"/>
  <c r="AQ13" i="51"/>
  <c r="AH13" i="51"/>
  <c r="Y13" i="51"/>
  <c r="P13" i="51"/>
  <c r="BE23" i="92"/>
  <c r="AV23" i="92"/>
  <c r="BK23" i="92"/>
  <c r="BC23" i="92"/>
  <c r="AT23" i="92"/>
  <c r="AK23" i="92"/>
  <c r="AB23" i="92"/>
  <c r="S23" i="92"/>
  <c r="K23" i="92"/>
  <c r="BI23" i="92"/>
  <c r="AZ23" i="92"/>
  <c r="BH23" i="92"/>
  <c r="AY23" i="92"/>
  <c r="AQ23" i="92"/>
  <c r="AH23" i="92"/>
  <c r="Y23" i="92"/>
  <c r="P23" i="92"/>
  <c r="AU23" i="92"/>
  <c r="AI23" i="92"/>
  <c r="W23" i="92"/>
  <c r="L23" i="92"/>
  <c r="BJ23" i="92"/>
  <c r="AS23" i="92"/>
  <c r="AG23" i="92"/>
  <c r="V23" i="92"/>
  <c r="J23" i="92"/>
  <c r="BG23" i="92"/>
  <c r="AR23" i="92"/>
  <c r="AF23" i="92"/>
  <c r="U23" i="92"/>
  <c r="BF23" i="92"/>
  <c r="AO23" i="92"/>
  <c r="AD23" i="92"/>
  <c r="R23" i="92"/>
  <c r="BD23" i="92"/>
  <c r="AN23" i="92"/>
  <c r="AC23" i="92"/>
  <c r="Q23" i="92"/>
  <c r="BB23" i="92"/>
  <c r="AM23" i="92"/>
  <c r="AA23" i="92"/>
  <c r="O23" i="92"/>
  <c r="AX23" i="92"/>
  <c r="AL23" i="92"/>
  <c r="Z23" i="92"/>
  <c r="N23" i="92"/>
  <c r="AJ23" i="92"/>
  <c r="X23" i="92"/>
  <c r="M23" i="92"/>
  <c r="AW23" i="92"/>
  <c r="BD11" i="88"/>
  <c r="AU11" i="88"/>
  <c r="AL11" i="88"/>
  <c r="AC11" i="88"/>
  <c r="U11" i="88"/>
  <c r="L11" i="88"/>
  <c r="BK11" i="88"/>
  <c r="BC11" i="88"/>
  <c r="AT11" i="88"/>
  <c r="AK11" i="88"/>
  <c r="AB11" i="88"/>
  <c r="S11" i="88"/>
  <c r="K11" i="88"/>
  <c r="BJ11" i="88"/>
  <c r="BB11" i="88"/>
  <c r="AS11" i="88"/>
  <c r="AJ11" i="88"/>
  <c r="AA11" i="88"/>
  <c r="R11" i="88"/>
  <c r="J11" i="88"/>
  <c r="BI11" i="88"/>
  <c r="AZ11" i="88"/>
  <c r="AR11" i="88"/>
  <c r="AI11" i="88"/>
  <c r="Z11" i="88"/>
  <c r="Q11" i="88"/>
  <c r="BG11" i="88"/>
  <c r="AX11" i="88"/>
  <c r="AO11" i="88"/>
  <c r="AG11" i="88"/>
  <c r="X11" i="88"/>
  <c r="O11" i="88"/>
  <c r="BF11" i="88"/>
  <c r="AW11" i="88"/>
  <c r="AN11" i="88"/>
  <c r="AF11" i="88"/>
  <c r="W11" i="88"/>
  <c r="N11" i="88"/>
  <c r="BE11" i="88"/>
  <c r="V11" i="88"/>
  <c r="AY11" i="88"/>
  <c r="P11" i="88"/>
  <c r="AV11" i="88"/>
  <c r="M11" i="88"/>
  <c r="AQ11" i="88"/>
  <c r="AM11" i="88"/>
  <c r="AH11" i="88"/>
  <c r="AD11" i="88"/>
  <c r="BH11" i="88"/>
  <c r="Y11" i="88"/>
  <c r="BD16" i="80"/>
  <c r="AU16" i="80"/>
  <c r="AL16" i="80"/>
  <c r="AC16" i="80"/>
  <c r="U16" i="80"/>
  <c r="L16" i="80"/>
  <c r="BK16" i="80"/>
  <c r="BC16" i="80"/>
  <c r="AT16" i="80"/>
  <c r="AK16" i="80"/>
  <c r="AB16" i="80"/>
  <c r="S16" i="80"/>
  <c r="K16" i="80"/>
  <c r="BJ16" i="80"/>
  <c r="BB16" i="80"/>
  <c r="AS16" i="80"/>
  <c r="AJ16" i="80"/>
  <c r="AA16" i="80"/>
  <c r="R16" i="80"/>
  <c r="J16" i="80"/>
  <c r="BI16" i="80"/>
  <c r="AZ16" i="80"/>
  <c r="AR16" i="80"/>
  <c r="AI16" i="80"/>
  <c r="Z16" i="80"/>
  <c r="Q16" i="80"/>
  <c r="BH16" i="80"/>
  <c r="AY16" i="80"/>
  <c r="AQ16" i="80"/>
  <c r="AH16" i="80"/>
  <c r="Y16" i="80"/>
  <c r="P16" i="80"/>
  <c r="BG16" i="80"/>
  <c r="AX16" i="80"/>
  <c r="AO16" i="80"/>
  <c r="AG16" i="80"/>
  <c r="X16" i="80"/>
  <c r="O16" i="80"/>
  <c r="BF16" i="80"/>
  <c r="AW16" i="80"/>
  <c r="AN16" i="80"/>
  <c r="AF16" i="80"/>
  <c r="W16" i="80"/>
  <c r="N16" i="80"/>
  <c r="BE16" i="80"/>
  <c r="AV16" i="80"/>
  <c r="AM16" i="80"/>
  <c r="AD16" i="80"/>
  <c r="V16" i="80"/>
  <c r="M16" i="80"/>
  <c r="BJ20" i="74"/>
  <c r="BB20" i="74"/>
  <c r="BF20" i="74"/>
  <c r="AW20" i="74"/>
  <c r="AZ20" i="74"/>
  <c r="AQ20" i="74"/>
  <c r="AH20" i="74"/>
  <c r="Y20" i="74"/>
  <c r="P20" i="74"/>
  <c r="BK20" i="74"/>
  <c r="AY20" i="74"/>
  <c r="AO20" i="74"/>
  <c r="AG20" i="74"/>
  <c r="X20" i="74"/>
  <c r="O20" i="74"/>
  <c r="BI20" i="74"/>
  <c r="AX20" i="74"/>
  <c r="AN20" i="74"/>
  <c r="AF20" i="74"/>
  <c r="W20" i="74"/>
  <c r="N20" i="74"/>
  <c r="BH20" i="74"/>
  <c r="AV20" i="74"/>
  <c r="AM20" i="74"/>
  <c r="AD20" i="74"/>
  <c r="V20" i="74"/>
  <c r="M20" i="74"/>
  <c r="BG20" i="74"/>
  <c r="AU20" i="74"/>
  <c r="AL20" i="74"/>
  <c r="AC20" i="74"/>
  <c r="U20" i="74"/>
  <c r="L20" i="74"/>
  <c r="BE20" i="74"/>
  <c r="AT20" i="74"/>
  <c r="AK20" i="74"/>
  <c r="AB20" i="74"/>
  <c r="S20" i="74"/>
  <c r="K20" i="74"/>
  <c r="BD20" i="74"/>
  <c r="AS20" i="74"/>
  <c r="AJ20" i="74"/>
  <c r="AA20" i="74"/>
  <c r="R20" i="74"/>
  <c r="J20" i="74"/>
  <c r="BC20" i="74"/>
  <c r="AR20" i="74"/>
  <c r="AI20" i="74"/>
  <c r="Z20" i="74"/>
  <c r="Q20" i="74"/>
  <c r="BF13" i="83"/>
  <c r="AW13" i="83"/>
  <c r="AN13" i="83"/>
  <c r="AF13" i="83"/>
  <c r="W13" i="83"/>
  <c r="N13" i="83"/>
  <c r="BE13" i="83"/>
  <c r="AV13" i="83"/>
  <c r="AM13" i="83"/>
  <c r="AD13" i="83"/>
  <c r="V13" i="83"/>
  <c r="M13" i="83"/>
  <c r="BD13" i="83"/>
  <c r="AU13" i="83"/>
  <c r="AL13" i="83"/>
  <c r="AC13" i="83"/>
  <c r="U13" i="83"/>
  <c r="L13" i="83"/>
  <c r="BK13" i="83"/>
  <c r="BC13" i="83"/>
  <c r="AT13" i="83"/>
  <c r="AK13" i="83"/>
  <c r="AB13" i="83"/>
  <c r="S13" i="83"/>
  <c r="K13" i="83"/>
  <c r="BJ13" i="83"/>
  <c r="BB13" i="83"/>
  <c r="AS13" i="83"/>
  <c r="AJ13" i="83"/>
  <c r="AA13" i="83"/>
  <c r="R13" i="83"/>
  <c r="J13" i="83"/>
  <c r="BI13" i="83"/>
  <c r="AZ13" i="83"/>
  <c r="AR13" i="83"/>
  <c r="AI13" i="83"/>
  <c r="Z13" i="83"/>
  <c r="Q13" i="83"/>
  <c r="BH13" i="83"/>
  <c r="AY13" i="83"/>
  <c r="AQ13" i="83"/>
  <c r="AH13" i="83"/>
  <c r="Y13" i="83"/>
  <c r="P13" i="83"/>
  <c r="BG13" i="83"/>
  <c r="AX13" i="83"/>
  <c r="AO13" i="83"/>
  <c r="AG13" i="83"/>
  <c r="X13" i="83"/>
  <c r="O13" i="83"/>
  <c r="BD14" i="62"/>
  <c r="AU14" i="62"/>
  <c r="AL14" i="62"/>
  <c r="AC14" i="62"/>
  <c r="U14" i="62"/>
  <c r="L14" i="62"/>
  <c r="BH14" i="62"/>
  <c r="AY14" i="62"/>
  <c r="AQ14" i="62"/>
  <c r="AH14" i="62"/>
  <c r="Y14" i="62"/>
  <c r="P14" i="62"/>
  <c r="BI14" i="62"/>
  <c r="AW14" i="62"/>
  <c r="AK14" i="62"/>
  <c r="Z14" i="62"/>
  <c r="N14" i="62"/>
  <c r="BG14" i="62"/>
  <c r="AV14" i="62"/>
  <c r="AJ14" i="62"/>
  <c r="X14" i="62"/>
  <c r="M14" i="62"/>
  <c r="BF14" i="62"/>
  <c r="AT14" i="62"/>
  <c r="AI14" i="62"/>
  <c r="W14" i="62"/>
  <c r="K14" i="62"/>
  <c r="BE14" i="62"/>
  <c r="AS14" i="62"/>
  <c r="AG14" i="62"/>
  <c r="V14" i="62"/>
  <c r="J14" i="62"/>
  <c r="BC14" i="62"/>
  <c r="AR14" i="62"/>
  <c r="AF14" i="62"/>
  <c r="S14" i="62"/>
  <c r="BB14" i="62"/>
  <c r="AO14" i="62"/>
  <c r="AD14" i="62"/>
  <c r="R14" i="62"/>
  <c r="BK14" i="62"/>
  <c r="AZ14" i="62"/>
  <c r="AN14" i="62"/>
  <c r="AB14" i="62"/>
  <c r="Q14" i="62"/>
  <c r="BJ14" i="62"/>
  <c r="AX14" i="62"/>
  <c r="AM14" i="62"/>
  <c r="AA14" i="62"/>
  <c r="O14" i="62"/>
  <c r="BI15" i="43"/>
  <c r="AZ15" i="43"/>
  <c r="AR15" i="43"/>
  <c r="AI15" i="43"/>
  <c r="Z15" i="43"/>
  <c r="Q15" i="43"/>
  <c r="BH15" i="43"/>
  <c r="AY15" i="43"/>
  <c r="AQ15" i="43"/>
  <c r="AH15" i="43"/>
  <c r="Y15" i="43"/>
  <c r="P15" i="43"/>
  <c r="BG15" i="43"/>
  <c r="AX15" i="43"/>
  <c r="AO15" i="43"/>
  <c r="AG15" i="43"/>
  <c r="X15" i="43"/>
  <c r="O15" i="43"/>
  <c r="BF15" i="43"/>
  <c r="AW15" i="43"/>
  <c r="AN15" i="43"/>
  <c r="AF15" i="43"/>
  <c r="W15" i="43"/>
  <c r="N15" i="43"/>
  <c r="BD15" i="43"/>
  <c r="AU15" i="43"/>
  <c r="AL15" i="43"/>
  <c r="AC15" i="43"/>
  <c r="U15" i="43"/>
  <c r="L15" i="43"/>
  <c r="BK15" i="43"/>
  <c r="BC15" i="43"/>
  <c r="AT15" i="43"/>
  <c r="AK15" i="43"/>
  <c r="AB15" i="43"/>
  <c r="S15" i="43"/>
  <c r="K15" i="43"/>
  <c r="BJ15" i="43"/>
  <c r="BB15" i="43"/>
  <c r="AS15" i="43"/>
  <c r="AJ15" i="43"/>
  <c r="AA15" i="43"/>
  <c r="R15" i="43"/>
  <c r="J15" i="43"/>
  <c r="BE15" i="43"/>
  <c r="AV15" i="43"/>
  <c r="AM15" i="43"/>
  <c r="AD15" i="43"/>
  <c r="V15" i="43"/>
  <c r="M15" i="43"/>
  <c r="BH15" i="46"/>
  <c r="AY15" i="46"/>
  <c r="AQ15" i="46"/>
  <c r="AH15" i="46"/>
  <c r="Y15" i="46"/>
  <c r="P15" i="46"/>
  <c r="BG15" i="46"/>
  <c r="AX15" i="46"/>
  <c r="AO15" i="46"/>
  <c r="AG15" i="46"/>
  <c r="X15" i="46"/>
  <c r="O15" i="46"/>
  <c r="BF15" i="46"/>
  <c r="AW15" i="46"/>
  <c r="AN15" i="46"/>
  <c r="AF15" i="46"/>
  <c r="W15" i="46"/>
  <c r="N15" i="46"/>
  <c r="BE15" i="46"/>
  <c r="AV15" i="46"/>
  <c r="AM15" i="46"/>
  <c r="AD15" i="46"/>
  <c r="V15" i="46"/>
  <c r="M15" i="46"/>
  <c r="BD15" i="46"/>
  <c r="AU15" i="46"/>
  <c r="AL15" i="46"/>
  <c r="AC15" i="46"/>
  <c r="U15" i="46"/>
  <c r="L15" i="46"/>
  <c r="BK15" i="46"/>
  <c r="BC15" i="46"/>
  <c r="AT15" i="46"/>
  <c r="AK15" i="46"/>
  <c r="AB15" i="46"/>
  <c r="S15" i="46"/>
  <c r="K15" i="46"/>
  <c r="BJ15" i="46"/>
  <c r="BB15" i="46"/>
  <c r="AS15" i="46"/>
  <c r="AJ15" i="46"/>
  <c r="AA15" i="46"/>
  <c r="R15" i="46"/>
  <c r="J15" i="46"/>
  <c r="BI15" i="46"/>
  <c r="AZ15" i="46"/>
  <c r="AR15" i="46"/>
  <c r="AI15" i="46"/>
  <c r="Z15" i="46"/>
  <c r="Q15" i="46"/>
  <c r="BJ21" i="49"/>
  <c r="BB21" i="49"/>
  <c r="AS21" i="49"/>
  <c r="AJ21" i="49"/>
  <c r="AA21" i="49"/>
  <c r="R21" i="49"/>
  <c r="J21" i="49"/>
  <c r="BI21" i="49"/>
  <c r="AZ21" i="49"/>
  <c r="AR21" i="49"/>
  <c r="AI21" i="49"/>
  <c r="Z21" i="49"/>
  <c r="Q21" i="49"/>
  <c r="BH21" i="49"/>
  <c r="AY21" i="49"/>
  <c r="AQ21" i="49"/>
  <c r="AH21" i="49"/>
  <c r="Y21" i="49"/>
  <c r="P21" i="49"/>
  <c r="BG21" i="49"/>
  <c r="AX21" i="49"/>
  <c r="AO21" i="49"/>
  <c r="AG21" i="49"/>
  <c r="X21" i="49"/>
  <c r="O21" i="49"/>
  <c r="BF21" i="49"/>
  <c r="AW21" i="49"/>
  <c r="AN21" i="49"/>
  <c r="AF21" i="49"/>
  <c r="W21" i="49"/>
  <c r="N21" i="49"/>
  <c r="BE21" i="49"/>
  <c r="AV21" i="49"/>
  <c r="AM21" i="49"/>
  <c r="AD21" i="49"/>
  <c r="V21" i="49"/>
  <c r="M21" i="49"/>
  <c r="BD21" i="49"/>
  <c r="AU21" i="49"/>
  <c r="AL21" i="49"/>
  <c r="AC21" i="49"/>
  <c r="U21" i="49"/>
  <c r="L21" i="49"/>
  <c r="BK21" i="49"/>
  <c r="BC21" i="49"/>
  <c r="AT21" i="49"/>
  <c r="AK21" i="49"/>
  <c r="AB21" i="49"/>
  <c r="S21" i="49"/>
  <c r="K21" i="49"/>
  <c r="BG15" i="73"/>
  <c r="AX15" i="73"/>
  <c r="AO15" i="73"/>
  <c r="AG15" i="73"/>
  <c r="X15" i="73"/>
  <c r="O15" i="73"/>
  <c r="BF15" i="73"/>
  <c r="AW15" i="73"/>
  <c r="AN15" i="73"/>
  <c r="AF15" i="73"/>
  <c r="W15" i="73"/>
  <c r="N15" i="73"/>
  <c r="BE15" i="73"/>
  <c r="AV15" i="73"/>
  <c r="AM15" i="73"/>
  <c r="AD15" i="73"/>
  <c r="V15" i="73"/>
  <c r="M15" i="73"/>
  <c r="BD15" i="73"/>
  <c r="AU15" i="73"/>
  <c r="AL15" i="73"/>
  <c r="AC15" i="73"/>
  <c r="U15" i="73"/>
  <c r="L15" i="73"/>
  <c r="BK15" i="73"/>
  <c r="BC15" i="73"/>
  <c r="AT15" i="73"/>
  <c r="AK15" i="73"/>
  <c r="AB15" i="73"/>
  <c r="S15" i="73"/>
  <c r="K15" i="73"/>
  <c r="BJ15" i="73"/>
  <c r="BB15" i="73"/>
  <c r="AS15" i="73"/>
  <c r="AJ15" i="73"/>
  <c r="AA15" i="73"/>
  <c r="R15" i="73"/>
  <c r="J15" i="73"/>
  <c r="BI15" i="73"/>
  <c r="AZ15" i="73"/>
  <c r="AR15" i="73"/>
  <c r="AI15" i="73"/>
  <c r="Z15" i="73"/>
  <c r="Q15" i="73"/>
  <c r="BH15" i="73"/>
  <c r="AY15" i="73"/>
  <c r="AQ15" i="73"/>
  <c r="AH15" i="73"/>
  <c r="Y15" i="73"/>
  <c r="P15" i="73"/>
  <c r="BF21" i="75"/>
  <c r="AW21" i="75"/>
  <c r="AN21" i="75"/>
  <c r="AF21" i="75"/>
  <c r="W21" i="75"/>
  <c r="N21" i="75"/>
  <c r="BE21" i="75"/>
  <c r="AV21" i="75"/>
  <c r="AM21" i="75"/>
  <c r="AD21" i="75"/>
  <c r="V21" i="75"/>
  <c r="M21" i="75"/>
  <c r="BD21" i="75"/>
  <c r="AU21" i="75"/>
  <c r="AL21" i="75"/>
  <c r="AC21" i="75"/>
  <c r="U21" i="75"/>
  <c r="L21" i="75"/>
  <c r="BK21" i="75"/>
  <c r="BC21" i="75"/>
  <c r="AT21" i="75"/>
  <c r="AK21" i="75"/>
  <c r="AB21" i="75"/>
  <c r="S21" i="75"/>
  <c r="K21" i="75"/>
  <c r="BJ21" i="75"/>
  <c r="BB21" i="75"/>
  <c r="AS21" i="75"/>
  <c r="AJ21" i="75"/>
  <c r="AA21" i="75"/>
  <c r="R21" i="75"/>
  <c r="J21" i="75"/>
  <c r="BI21" i="75"/>
  <c r="AZ21" i="75"/>
  <c r="AR21" i="75"/>
  <c r="AI21" i="75"/>
  <c r="Z21" i="75"/>
  <c r="Q21" i="75"/>
  <c r="BH21" i="75"/>
  <c r="AY21" i="75"/>
  <c r="AQ21" i="75"/>
  <c r="AH21" i="75"/>
  <c r="Y21" i="75"/>
  <c r="P21" i="75"/>
  <c r="BG21" i="75"/>
  <c r="AX21" i="75"/>
  <c r="AO21" i="75"/>
  <c r="AG21" i="75"/>
  <c r="X21" i="75"/>
  <c r="O21" i="75"/>
  <c r="BG15" i="90"/>
  <c r="AX15" i="90"/>
  <c r="AO15" i="90"/>
  <c r="AG15" i="90"/>
  <c r="X15" i="90"/>
  <c r="O15" i="90"/>
  <c r="BF15" i="90"/>
  <c r="AW15" i="90"/>
  <c r="AN15" i="90"/>
  <c r="AF15" i="90"/>
  <c r="W15" i="90"/>
  <c r="N15" i="90"/>
  <c r="BE15" i="90"/>
  <c r="AV15" i="90"/>
  <c r="AM15" i="90"/>
  <c r="AD15" i="90"/>
  <c r="V15" i="90"/>
  <c r="M15" i="90"/>
  <c r="BD15" i="90"/>
  <c r="AU15" i="90"/>
  <c r="AL15" i="90"/>
  <c r="AC15" i="90"/>
  <c r="BB15" i="90"/>
  <c r="AJ15" i="90"/>
  <c r="S15" i="90"/>
  <c r="AZ15" i="90"/>
  <c r="AI15" i="90"/>
  <c r="R15" i="90"/>
  <c r="AY15" i="90"/>
  <c r="AH15" i="90"/>
  <c r="Q15" i="90"/>
  <c r="BK15" i="90"/>
  <c r="AT15" i="90"/>
  <c r="AB15" i="90"/>
  <c r="P15" i="90"/>
  <c r="BJ15" i="90"/>
  <c r="AS15" i="90"/>
  <c r="AA15" i="90"/>
  <c r="L15" i="90"/>
  <c r="BI15" i="90"/>
  <c r="AR15" i="90"/>
  <c r="Z15" i="90"/>
  <c r="K15" i="90"/>
  <c r="BH15" i="90"/>
  <c r="AQ15" i="90"/>
  <c r="Y15" i="90"/>
  <c r="J15" i="90"/>
  <c r="BC15" i="90"/>
  <c r="AK15" i="90"/>
  <c r="U15" i="90"/>
  <c r="BI21" i="92"/>
  <c r="AZ21" i="92"/>
  <c r="AR21" i="92"/>
  <c r="AI21" i="92"/>
  <c r="Z21" i="92"/>
  <c r="Q21" i="92"/>
  <c r="BH21" i="92"/>
  <c r="AY21" i="92"/>
  <c r="AQ21" i="92"/>
  <c r="AH21" i="92"/>
  <c r="Y21" i="92"/>
  <c r="P21" i="92"/>
  <c r="BG21" i="92"/>
  <c r="AX21" i="92"/>
  <c r="AO21" i="92"/>
  <c r="AG21" i="92"/>
  <c r="X21" i="92"/>
  <c r="O21" i="92"/>
  <c r="BF21" i="92"/>
  <c r="AW21" i="92"/>
  <c r="AN21" i="92"/>
  <c r="AF21" i="92"/>
  <c r="W21" i="92"/>
  <c r="N21" i="92"/>
  <c r="BE21" i="92"/>
  <c r="AV21" i="92"/>
  <c r="AM21" i="92"/>
  <c r="AD21" i="92"/>
  <c r="V21" i="92"/>
  <c r="M21" i="92"/>
  <c r="BD21" i="92"/>
  <c r="AU21" i="92"/>
  <c r="AL21" i="92"/>
  <c r="AC21" i="92"/>
  <c r="U21" i="92"/>
  <c r="L21" i="92"/>
  <c r="BK21" i="92"/>
  <c r="BC21" i="92"/>
  <c r="AT21" i="92"/>
  <c r="AK21" i="92"/>
  <c r="AB21" i="92"/>
  <c r="S21" i="92"/>
  <c r="K21" i="92"/>
  <c r="BJ21" i="92"/>
  <c r="BB21" i="92"/>
  <c r="AS21" i="92"/>
  <c r="AJ21" i="92"/>
  <c r="AA21" i="92"/>
  <c r="R21" i="92"/>
  <c r="J21" i="92"/>
  <c r="BD15" i="95"/>
  <c r="AU15" i="95"/>
  <c r="AL15" i="95"/>
  <c r="AC15" i="95"/>
  <c r="U15" i="95"/>
  <c r="L15" i="95"/>
  <c r="BK15" i="95"/>
  <c r="BC15" i="95"/>
  <c r="AT15" i="95"/>
  <c r="AK15" i="95"/>
  <c r="AB15" i="95"/>
  <c r="S15" i="95"/>
  <c r="K15" i="95"/>
  <c r="BJ15" i="95"/>
  <c r="BB15" i="95"/>
  <c r="AS15" i="95"/>
  <c r="AJ15" i="95"/>
  <c r="AA15" i="95"/>
  <c r="R15" i="95"/>
  <c r="J15" i="95"/>
  <c r="BI15" i="95"/>
  <c r="AZ15" i="95"/>
  <c r="AR15" i="95"/>
  <c r="AI15" i="95"/>
  <c r="Z15" i="95"/>
  <c r="Q15" i="95"/>
  <c r="BH15" i="95"/>
  <c r="AY15" i="95"/>
  <c r="AQ15" i="95"/>
  <c r="AH15" i="95"/>
  <c r="Y15" i="95"/>
  <c r="P15" i="95"/>
  <c r="BG15" i="95"/>
  <c r="AX15" i="95"/>
  <c r="AO15" i="95"/>
  <c r="AG15" i="95"/>
  <c r="X15" i="95"/>
  <c r="O15" i="95"/>
  <c r="BF15" i="95"/>
  <c r="AW15" i="95"/>
  <c r="AN15" i="95"/>
  <c r="AF15" i="95"/>
  <c r="W15" i="95"/>
  <c r="N15" i="95"/>
  <c r="AD15" i="95"/>
  <c r="V15" i="95"/>
  <c r="M15" i="95"/>
  <c r="BE15" i="95"/>
  <c r="AV15" i="95"/>
  <c r="AM15" i="95"/>
  <c r="BK15" i="45"/>
  <c r="BC15" i="45"/>
  <c r="AT15" i="45"/>
  <c r="AK15" i="45"/>
  <c r="AB15" i="45"/>
  <c r="S15" i="45"/>
  <c r="K15" i="45"/>
  <c r="BJ15" i="45"/>
  <c r="BB15" i="45"/>
  <c r="AS15" i="45"/>
  <c r="AJ15" i="45"/>
  <c r="AA15" i="45"/>
  <c r="R15" i="45"/>
  <c r="J15" i="45"/>
  <c r="BI15" i="45"/>
  <c r="AZ15" i="45"/>
  <c r="AR15" i="45"/>
  <c r="AI15" i="45"/>
  <c r="Z15" i="45"/>
  <c r="Q15" i="45"/>
  <c r="BH15" i="45"/>
  <c r="AY15" i="45"/>
  <c r="AQ15" i="45"/>
  <c r="AH15" i="45"/>
  <c r="Y15" i="45"/>
  <c r="P15" i="45"/>
  <c r="BG15" i="45"/>
  <c r="AX15" i="45"/>
  <c r="AO15" i="45"/>
  <c r="AG15" i="45"/>
  <c r="X15" i="45"/>
  <c r="O15" i="45"/>
  <c r="BF15" i="45"/>
  <c r="AW15" i="45"/>
  <c r="AN15" i="45"/>
  <c r="AF15" i="45"/>
  <c r="W15" i="45"/>
  <c r="N15" i="45"/>
  <c r="BE15" i="45"/>
  <c r="AV15" i="45"/>
  <c r="AM15" i="45"/>
  <c r="AD15" i="45"/>
  <c r="V15" i="45"/>
  <c r="M15" i="45"/>
  <c r="BD15" i="45"/>
  <c r="AU15" i="45"/>
  <c r="AL15" i="45"/>
  <c r="AC15" i="45"/>
  <c r="U15" i="45"/>
  <c r="L15" i="45"/>
  <c r="BE22" i="42"/>
  <c r="AV22" i="42"/>
  <c r="AM22" i="42"/>
  <c r="AD22" i="42"/>
  <c r="V22" i="42"/>
  <c r="M22" i="42"/>
  <c r="BI22" i="42"/>
  <c r="AZ22" i="42"/>
  <c r="AR22" i="42"/>
  <c r="AI22" i="42"/>
  <c r="Z22" i="42"/>
  <c r="Q22" i="42"/>
  <c r="BJ22" i="42"/>
  <c r="AX22" i="42"/>
  <c r="AL22" i="42"/>
  <c r="AA22" i="42"/>
  <c r="O22" i="42"/>
  <c r="BH22" i="42"/>
  <c r="AW22" i="42"/>
  <c r="AK22" i="42"/>
  <c r="Y22" i="42"/>
  <c r="N22" i="42"/>
  <c r="BG22" i="42"/>
  <c r="AU22" i="42"/>
  <c r="AJ22" i="42"/>
  <c r="X22" i="42"/>
  <c r="L22" i="42"/>
  <c r="BF22" i="42"/>
  <c r="AT22" i="42"/>
  <c r="AH22" i="42"/>
  <c r="W22" i="42"/>
  <c r="K22" i="42"/>
  <c r="BD22" i="42"/>
  <c r="AS22" i="42"/>
  <c r="AG22" i="42"/>
  <c r="U22" i="42"/>
  <c r="J22" i="42"/>
  <c r="BC22" i="42"/>
  <c r="AQ22" i="42"/>
  <c r="AF22" i="42"/>
  <c r="S22" i="42"/>
  <c r="BB22" i="42"/>
  <c r="AO22" i="42"/>
  <c r="AC22" i="42"/>
  <c r="R22" i="42"/>
  <c r="BK22" i="42"/>
  <c r="AY22" i="42"/>
  <c r="AN22" i="42"/>
  <c r="AB22" i="42"/>
  <c r="P22" i="42"/>
  <c r="BH16" i="52"/>
  <c r="AY16" i="52"/>
  <c r="AQ16" i="52"/>
  <c r="AH16" i="52"/>
  <c r="Y16" i="52"/>
  <c r="P16" i="52"/>
  <c r="BG16" i="52"/>
  <c r="AX16" i="52"/>
  <c r="AO16" i="52"/>
  <c r="AG16" i="52"/>
  <c r="X16" i="52"/>
  <c r="O16" i="52"/>
  <c r="BF16" i="52"/>
  <c r="AW16" i="52"/>
  <c r="AN16" i="52"/>
  <c r="AF16" i="52"/>
  <c r="W16" i="52"/>
  <c r="N16" i="52"/>
  <c r="BE16" i="52"/>
  <c r="AV16" i="52"/>
  <c r="AM16" i="52"/>
  <c r="AD16" i="52"/>
  <c r="V16" i="52"/>
  <c r="M16" i="52"/>
  <c r="BD16" i="52"/>
  <c r="AU16" i="52"/>
  <c r="AL16" i="52"/>
  <c r="AC16" i="52"/>
  <c r="U16" i="52"/>
  <c r="L16" i="52"/>
  <c r="BK16" i="52"/>
  <c r="BC16" i="52"/>
  <c r="AT16" i="52"/>
  <c r="AK16" i="52"/>
  <c r="AB16" i="52"/>
  <c r="S16" i="52"/>
  <c r="K16" i="52"/>
  <c r="BJ16" i="52"/>
  <c r="BB16" i="52"/>
  <c r="AS16" i="52"/>
  <c r="AJ16" i="52"/>
  <c r="AA16" i="52"/>
  <c r="R16" i="52"/>
  <c r="J16" i="52"/>
  <c r="BI16" i="52"/>
  <c r="AZ16" i="52"/>
  <c r="AR16" i="52"/>
  <c r="AI16" i="52"/>
  <c r="Z16" i="52"/>
  <c r="Q16" i="52"/>
  <c r="BF22" i="66"/>
  <c r="AW22" i="66"/>
  <c r="AN22" i="66"/>
  <c r="AF22" i="66"/>
  <c r="W22" i="66"/>
  <c r="N22" i="66"/>
  <c r="BE22" i="66"/>
  <c r="AV22" i="66"/>
  <c r="AM22" i="66"/>
  <c r="AD22" i="66"/>
  <c r="V22" i="66"/>
  <c r="M22" i="66"/>
  <c r="BD22" i="66"/>
  <c r="AU22" i="66"/>
  <c r="AL22" i="66"/>
  <c r="AC22" i="66"/>
  <c r="U22" i="66"/>
  <c r="L22" i="66"/>
  <c r="BK22" i="66"/>
  <c r="BC22" i="66"/>
  <c r="AT22" i="66"/>
  <c r="AK22" i="66"/>
  <c r="AB22" i="66"/>
  <c r="S22" i="66"/>
  <c r="K22" i="66"/>
  <c r="BJ22" i="66"/>
  <c r="BB22" i="66"/>
  <c r="AS22" i="66"/>
  <c r="AJ22" i="66"/>
  <c r="AA22" i="66"/>
  <c r="R22" i="66"/>
  <c r="J22" i="66"/>
  <c r="BI22" i="66"/>
  <c r="AZ22" i="66"/>
  <c r="AR22" i="66"/>
  <c r="AI22" i="66"/>
  <c r="Z22" i="66"/>
  <c r="Q22" i="66"/>
  <c r="BH22" i="66"/>
  <c r="AY22" i="66"/>
  <c r="AQ22" i="66"/>
  <c r="AH22" i="66"/>
  <c r="Y22" i="66"/>
  <c r="P22" i="66"/>
  <c r="BG22" i="66"/>
  <c r="AX22" i="66"/>
  <c r="AO22" i="66"/>
  <c r="AG22" i="66"/>
  <c r="X22" i="66"/>
  <c r="O22" i="66"/>
  <c r="D25" i="96"/>
  <c r="D25" i="95"/>
  <c r="D25" i="93"/>
  <c r="D25" i="94"/>
  <c r="D25" i="87"/>
  <c r="D25" i="85"/>
  <c r="D25" i="83"/>
  <c r="D25" i="77"/>
  <c r="D25" i="80"/>
  <c r="BE16" i="85"/>
  <c r="AV16" i="85"/>
  <c r="AM16" i="85"/>
  <c r="AD16" i="85"/>
  <c r="V16" i="85"/>
  <c r="M16" i="85"/>
  <c r="BD16" i="85"/>
  <c r="AU16" i="85"/>
  <c r="AL16" i="85"/>
  <c r="AC16" i="85"/>
  <c r="U16" i="85"/>
  <c r="L16" i="85"/>
  <c r="BK16" i="85"/>
  <c r="BC16" i="85"/>
  <c r="AT16" i="85"/>
  <c r="AK16" i="85"/>
  <c r="AB16" i="85"/>
  <c r="S16" i="85"/>
  <c r="K16" i="85"/>
  <c r="BJ16" i="85"/>
  <c r="BB16" i="85"/>
  <c r="AS16" i="85"/>
  <c r="AJ16" i="85"/>
  <c r="AA16" i="85"/>
  <c r="R16" i="85"/>
  <c r="J16" i="85"/>
  <c r="BI16" i="85"/>
  <c r="AZ16" i="85"/>
  <c r="AR16" i="85"/>
  <c r="AI16" i="85"/>
  <c r="Z16" i="85"/>
  <c r="Q16" i="85"/>
  <c r="BH16" i="85"/>
  <c r="AY16" i="85"/>
  <c r="AQ16" i="85"/>
  <c r="AH16" i="85"/>
  <c r="Y16" i="85"/>
  <c r="P16" i="85"/>
  <c r="BG16" i="85"/>
  <c r="AX16" i="85"/>
  <c r="AO16" i="85"/>
  <c r="AG16" i="85"/>
  <c r="X16" i="85"/>
  <c r="O16" i="85"/>
  <c r="BF16" i="85"/>
  <c r="AW16" i="85"/>
  <c r="AN16" i="85"/>
  <c r="AF16" i="85"/>
  <c r="W16" i="85"/>
  <c r="N16" i="85"/>
  <c r="D12" i="90"/>
  <c r="BI15" i="96"/>
  <c r="AZ15" i="96"/>
  <c r="AR15" i="96"/>
  <c r="AI15" i="96"/>
  <c r="Z15" i="96"/>
  <c r="Q15" i="96"/>
  <c r="BH15" i="96"/>
  <c r="AY15" i="96"/>
  <c r="AQ15" i="96"/>
  <c r="AH15" i="96"/>
  <c r="Y15" i="96"/>
  <c r="P15" i="96"/>
  <c r="BG15" i="96"/>
  <c r="AX15" i="96"/>
  <c r="AO15" i="96"/>
  <c r="AG15" i="96"/>
  <c r="X15" i="96"/>
  <c r="O15" i="96"/>
  <c r="BF15" i="96"/>
  <c r="AW15" i="96"/>
  <c r="AN15" i="96"/>
  <c r="AF15" i="96"/>
  <c r="W15" i="96"/>
  <c r="N15" i="96"/>
  <c r="BE15" i="96"/>
  <c r="AV15" i="96"/>
  <c r="AM15" i="96"/>
  <c r="AD15" i="96"/>
  <c r="V15" i="96"/>
  <c r="M15" i="96"/>
  <c r="BD15" i="96"/>
  <c r="AU15" i="96"/>
  <c r="AL15" i="96"/>
  <c r="AC15" i="96"/>
  <c r="U15" i="96"/>
  <c r="L15" i="96"/>
  <c r="BK15" i="96"/>
  <c r="BC15" i="96"/>
  <c r="AT15" i="96"/>
  <c r="AK15" i="96"/>
  <c r="AB15" i="96"/>
  <c r="S15" i="96"/>
  <c r="K15" i="96"/>
  <c r="BB15" i="96"/>
  <c r="AS15" i="96"/>
  <c r="AJ15" i="96"/>
  <c r="AA15" i="96"/>
  <c r="R15" i="96"/>
  <c r="J15" i="96"/>
  <c r="BJ15" i="96"/>
  <c r="BF22" i="93"/>
  <c r="AW22" i="93"/>
  <c r="AN22" i="93"/>
  <c r="AF22" i="93"/>
  <c r="W22" i="93"/>
  <c r="N22" i="93"/>
  <c r="BE22" i="93"/>
  <c r="AV22" i="93"/>
  <c r="AM22" i="93"/>
  <c r="AD22" i="93"/>
  <c r="V22" i="93"/>
  <c r="M22" i="93"/>
  <c r="BD22" i="93"/>
  <c r="AU22" i="93"/>
  <c r="AL22" i="93"/>
  <c r="AC22" i="93"/>
  <c r="U22" i="93"/>
  <c r="L22" i="93"/>
  <c r="BK22" i="93"/>
  <c r="BC22" i="93"/>
  <c r="AT22" i="93"/>
  <c r="AK22" i="93"/>
  <c r="AB22" i="93"/>
  <c r="S22" i="93"/>
  <c r="K22" i="93"/>
  <c r="BJ22" i="93"/>
  <c r="BB22" i="93"/>
  <c r="AS22" i="93"/>
  <c r="AJ22" i="93"/>
  <c r="AA22" i="93"/>
  <c r="R22" i="93"/>
  <c r="J22" i="93"/>
  <c r="BI22" i="93"/>
  <c r="AZ22" i="93"/>
  <c r="AR22" i="93"/>
  <c r="AI22" i="93"/>
  <c r="Z22" i="93"/>
  <c r="Q22" i="93"/>
  <c r="BH22" i="93"/>
  <c r="Y22" i="93"/>
  <c r="BG22" i="93"/>
  <c r="X22" i="93"/>
  <c r="AY22" i="93"/>
  <c r="P22" i="93"/>
  <c r="AX22" i="93"/>
  <c r="O22" i="93"/>
  <c r="AQ22" i="93"/>
  <c r="AO22" i="93"/>
  <c r="AH22" i="93"/>
  <c r="AG22" i="93"/>
  <c r="BJ13" i="93"/>
  <c r="BB13" i="93"/>
  <c r="AS13" i="93"/>
  <c r="AJ13" i="93"/>
  <c r="AA13" i="93"/>
  <c r="R13" i="93"/>
  <c r="J13" i="93"/>
  <c r="BI13" i="93"/>
  <c r="AZ13" i="93"/>
  <c r="AR13" i="93"/>
  <c r="AI13" i="93"/>
  <c r="Z13" i="93"/>
  <c r="Q13" i="93"/>
  <c r="BH13" i="93"/>
  <c r="AY13" i="93"/>
  <c r="AQ13" i="93"/>
  <c r="AH13" i="93"/>
  <c r="Y13" i="93"/>
  <c r="P13" i="93"/>
  <c r="BG13" i="93"/>
  <c r="AX13" i="93"/>
  <c r="AO13" i="93"/>
  <c r="AG13" i="93"/>
  <c r="X13" i="93"/>
  <c r="O13" i="93"/>
  <c r="BF13" i="93"/>
  <c r="AW13" i="93"/>
  <c r="AN13" i="93"/>
  <c r="AF13" i="93"/>
  <c r="W13" i="93"/>
  <c r="N13" i="93"/>
  <c r="BE13" i="93"/>
  <c r="AV13" i="93"/>
  <c r="AM13" i="93"/>
  <c r="AD13" i="93"/>
  <c r="V13" i="93"/>
  <c r="M13" i="93"/>
  <c r="AU13" i="93"/>
  <c r="L13" i="93"/>
  <c r="AT13" i="93"/>
  <c r="K13" i="93"/>
  <c r="AL13" i="93"/>
  <c r="AK13" i="93"/>
  <c r="AC13" i="93"/>
  <c r="BK13" i="93"/>
  <c r="AB13" i="93"/>
  <c r="BD13" i="93"/>
  <c r="U13" i="93"/>
  <c r="BC13" i="93"/>
  <c r="S13" i="93"/>
  <c r="BF14" i="49"/>
  <c r="AW14" i="49"/>
  <c r="AN14" i="49"/>
  <c r="AF14" i="49"/>
  <c r="W14" i="49"/>
  <c r="N14" i="49"/>
  <c r="BE14" i="49"/>
  <c r="AV14" i="49"/>
  <c r="AM14" i="49"/>
  <c r="AD14" i="49"/>
  <c r="V14" i="49"/>
  <c r="M14" i="49"/>
  <c r="BD14" i="49"/>
  <c r="AU14" i="49"/>
  <c r="AL14" i="49"/>
  <c r="AC14" i="49"/>
  <c r="U14" i="49"/>
  <c r="L14" i="49"/>
  <c r="BK14" i="49"/>
  <c r="BC14" i="49"/>
  <c r="AT14" i="49"/>
  <c r="AK14" i="49"/>
  <c r="AB14" i="49"/>
  <c r="S14" i="49"/>
  <c r="K14" i="49"/>
  <c r="BJ14" i="49"/>
  <c r="BB14" i="49"/>
  <c r="AS14" i="49"/>
  <c r="AJ14" i="49"/>
  <c r="AA14" i="49"/>
  <c r="R14" i="49"/>
  <c r="J14" i="49"/>
  <c r="BI14" i="49"/>
  <c r="AZ14" i="49"/>
  <c r="AR14" i="49"/>
  <c r="AI14" i="49"/>
  <c r="Z14" i="49"/>
  <c r="Q14" i="49"/>
  <c r="BH14" i="49"/>
  <c r="AY14" i="49"/>
  <c r="AQ14" i="49"/>
  <c r="AH14" i="49"/>
  <c r="Y14" i="49"/>
  <c r="P14" i="49"/>
  <c r="BG14" i="49"/>
  <c r="AX14" i="49"/>
  <c r="AO14" i="49"/>
  <c r="AG14" i="49"/>
  <c r="X14" i="49"/>
  <c r="O14" i="49"/>
  <c r="BK20" i="51"/>
  <c r="BC20" i="51"/>
  <c r="AT20" i="51"/>
  <c r="AK20" i="51"/>
  <c r="AB20" i="51"/>
  <c r="S20" i="51"/>
  <c r="K20" i="51"/>
  <c r="BJ20" i="51"/>
  <c r="BB20" i="51"/>
  <c r="AS20" i="51"/>
  <c r="AJ20" i="51"/>
  <c r="AA20" i="51"/>
  <c r="R20" i="51"/>
  <c r="J20" i="51"/>
  <c r="BI20" i="51"/>
  <c r="AZ20" i="51"/>
  <c r="AR20" i="51"/>
  <c r="AI20" i="51"/>
  <c r="Z20" i="51"/>
  <c r="Q20" i="51"/>
  <c r="BH20" i="51"/>
  <c r="AY20" i="51"/>
  <c r="AQ20" i="51"/>
  <c r="AH20" i="51"/>
  <c r="Y20" i="51"/>
  <c r="P20" i="51"/>
  <c r="BG20" i="51"/>
  <c r="AX20" i="51"/>
  <c r="AO20" i="51"/>
  <c r="AG20" i="51"/>
  <c r="X20" i="51"/>
  <c r="O20" i="51"/>
  <c r="BF20" i="51"/>
  <c r="AW20" i="51"/>
  <c r="AN20" i="51"/>
  <c r="AF20" i="51"/>
  <c r="W20" i="51"/>
  <c r="N20" i="51"/>
  <c r="BE20" i="51"/>
  <c r="AV20" i="51"/>
  <c r="AM20" i="51"/>
  <c r="AD20" i="51"/>
  <c r="V20" i="51"/>
  <c r="M20" i="51"/>
  <c r="BD20" i="51"/>
  <c r="AU20" i="51"/>
  <c r="AL20" i="51"/>
  <c r="AC20" i="51"/>
  <c r="U20" i="51"/>
  <c r="L20" i="51"/>
  <c r="BJ14" i="75"/>
  <c r="BB14" i="75"/>
  <c r="AS14" i="75"/>
  <c r="AJ14" i="75"/>
  <c r="AA14" i="75"/>
  <c r="R14" i="75"/>
  <c r="J14" i="75"/>
  <c r="BI14" i="75"/>
  <c r="AZ14" i="75"/>
  <c r="AR14" i="75"/>
  <c r="AI14" i="75"/>
  <c r="Z14" i="75"/>
  <c r="Q14" i="75"/>
  <c r="BH14" i="75"/>
  <c r="AY14" i="75"/>
  <c r="AQ14" i="75"/>
  <c r="AH14" i="75"/>
  <c r="Y14" i="75"/>
  <c r="P14" i="75"/>
  <c r="BG14" i="75"/>
  <c r="AX14" i="75"/>
  <c r="AO14" i="75"/>
  <c r="AG14" i="75"/>
  <c r="X14" i="75"/>
  <c r="O14" i="75"/>
  <c r="BF14" i="75"/>
  <c r="AW14" i="75"/>
  <c r="AN14" i="75"/>
  <c r="AF14" i="75"/>
  <c r="W14" i="75"/>
  <c r="N14" i="75"/>
  <c r="BE14" i="75"/>
  <c r="AV14" i="75"/>
  <c r="AM14" i="75"/>
  <c r="AD14" i="75"/>
  <c r="V14" i="75"/>
  <c r="M14" i="75"/>
  <c r="BD14" i="75"/>
  <c r="AU14" i="75"/>
  <c r="AL14" i="75"/>
  <c r="AC14" i="75"/>
  <c r="U14" i="75"/>
  <c r="L14" i="75"/>
  <c r="BK14" i="75"/>
  <c r="BC14" i="75"/>
  <c r="AT14" i="75"/>
  <c r="AK14" i="75"/>
  <c r="AB14" i="75"/>
  <c r="S14" i="75"/>
  <c r="K14" i="75"/>
  <c r="BJ21" i="69"/>
  <c r="BB21" i="69"/>
  <c r="AS21" i="69"/>
  <c r="AJ21" i="69"/>
  <c r="AA21" i="69"/>
  <c r="R21" i="69"/>
  <c r="J21" i="69"/>
  <c r="BI21" i="69"/>
  <c r="AZ21" i="69"/>
  <c r="AR21" i="69"/>
  <c r="AI21" i="69"/>
  <c r="Z21" i="69"/>
  <c r="Q21" i="69"/>
  <c r="BH21" i="69"/>
  <c r="AY21" i="69"/>
  <c r="AQ21" i="69"/>
  <c r="AH21" i="69"/>
  <c r="Y21" i="69"/>
  <c r="P21" i="69"/>
  <c r="BG21" i="69"/>
  <c r="AX21" i="69"/>
  <c r="AO21" i="69"/>
  <c r="AG21" i="69"/>
  <c r="X21" i="69"/>
  <c r="O21" i="69"/>
  <c r="BF21" i="69"/>
  <c r="AW21" i="69"/>
  <c r="AN21" i="69"/>
  <c r="AF21" i="69"/>
  <c r="W21" i="69"/>
  <c r="N21" i="69"/>
  <c r="BE21" i="69"/>
  <c r="AV21" i="69"/>
  <c r="AM21" i="69"/>
  <c r="AD21" i="69"/>
  <c r="V21" i="69"/>
  <c r="M21" i="69"/>
  <c r="BD21" i="69"/>
  <c r="AU21" i="69"/>
  <c r="AL21" i="69"/>
  <c r="AC21" i="69"/>
  <c r="U21" i="69"/>
  <c r="L21" i="69"/>
  <c r="BK21" i="69"/>
  <c r="BC21" i="69"/>
  <c r="AT21" i="69"/>
  <c r="AK21" i="69"/>
  <c r="AB21" i="69"/>
  <c r="S21" i="69"/>
  <c r="K21" i="69"/>
  <c r="BH14" i="88"/>
  <c r="AY14" i="88"/>
  <c r="AQ14" i="88"/>
  <c r="AH14" i="88"/>
  <c r="Y14" i="88"/>
  <c r="P14" i="88"/>
  <c r="BG14" i="88"/>
  <c r="AX14" i="88"/>
  <c r="AO14" i="88"/>
  <c r="AG14" i="88"/>
  <c r="X14" i="88"/>
  <c r="O14" i="88"/>
  <c r="BF14" i="88"/>
  <c r="AW14" i="88"/>
  <c r="AN14" i="88"/>
  <c r="AF14" i="88"/>
  <c r="W14" i="88"/>
  <c r="N14" i="88"/>
  <c r="BE14" i="88"/>
  <c r="AV14" i="88"/>
  <c r="AM14" i="88"/>
  <c r="AD14" i="88"/>
  <c r="V14" i="88"/>
  <c r="M14" i="88"/>
  <c r="BK14" i="88"/>
  <c r="BC14" i="88"/>
  <c r="AT14" i="88"/>
  <c r="AK14" i="88"/>
  <c r="AB14" i="88"/>
  <c r="S14" i="88"/>
  <c r="K14" i="88"/>
  <c r="BJ14" i="88"/>
  <c r="BB14" i="88"/>
  <c r="AS14" i="88"/>
  <c r="AJ14" i="88"/>
  <c r="AA14" i="88"/>
  <c r="R14" i="88"/>
  <c r="J14" i="88"/>
  <c r="BI14" i="88"/>
  <c r="Z14" i="88"/>
  <c r="BD14" i="88"/>
  <c r="U14" i="88"/>
  <c r="AZ14" i="88"/>
  <c r="Q14" i="88"/>
  <c r="AU14" i="88"/>
  <c r="L14" i="88"/>
  <c r="AR14" i="88"/>
  <c r="AL14" i="88"/>
  <c r="AI14" i="88"/>
  <c r="AC14" i="88"/>
  <c r="BK20" i="90"/>
  <c r="BC20" i="90"/>
  <c r="AT20" i="90"/>
  <c r="AK20" i="90"/>
  <c r="AB20" i="90"/>
  <c r="S20" i="90"/>
  <c r="K20" i="90"/>
  <c r="BJ20" i="90"/>
  <c r="BB20" i="90"/>
  <c r="AS20" i="90"/>
  <c r="AJ20" i="90"/>
  <c r="AA20" i="90"/>
  <c r="R20" i="90"/>
  <c r="J20" i="90"/>
  <c r="BI20" i="90"/>
  <c r="AZ20" i="90"/>
  <c r="AR20" i="90"/>
  <c r="AI20" i="90"/>
  <c r="Z20" i="90"/>
  <c r="Q20" i="90"/>
  <c r="BH20" i="90"/>
  <c r="AY20" i="90"/>
  <c r="AQ20" i="90"/>
  <c r="AH20" i="90"/>
  <c r="Y20" i="90"/>
  <c r="P20" i="90"/>
  <c r="BF20" i="90"/>
  <c r="AW20" i="90"/>
  <c r="AN20" i="90"/>
  <c r="AF20" i="90"/>
  <c r="W20" i="90"/>
  <c r="N20" i="90"/>
  <c r="BE20" i="90"/>
  <c r="BD20" i="90"/>
  <c r="AD20" i="90"/>
  <c r="AX20" i="90"/>
  <c r="AC20" i="90"/>
  <c r="AV20" i="90"/>
  <c r="X20" i="90"/>
  <c r="AU20" i="90"/>
  <c r="V20" i="90"/>
  <c r="AO20" i="90"/>
  <c r="U20" i="90"/>
  <c r="AM20" i="90"/>
  <c r="O20" i="90"/>
  <c r="AL20" i="90"/>
  <c r="M20" i="90"/>
  <c r="BG20" i="90"/>
  <c r="AG20" i="90"/>
  <c r="L20" i="90"/>
  <c r="D17" i="95"/>
  <c r="D17" i="94"/>
  <c r="BK18" i="90"/>
  <c r="BC18" i="90"/>
  <c r="AT18" i="90"/>
  <c r="AK18" i="90"/>
  <c r="AB18" i="90"/>
  <c r="S18" i="90"/>
  <c r="K18" i="90"/>
  <c r="BJ18" i="90"/>
  <c r="BB18" i="90"/>
  <c r="AS18" i="90"/>
  <c r="AJ18" i="90"/>
  <c r="AA18" i="90"/>
  <c r="R18" i="90"/>
  <c r="J18" i="90"/>
  <c r="BI18" i="90"/>
  <c r="AZ18" i="90"/>
  <c r="AR18" i="90"/>
  <c r="AI18" i="90"/>
  <c r="Z18" i="90"/>
  <c r="Q18" i="90"/>
  <c r="BH18" i="90"/>
  <c r="AY18" i="90"/>
  <c r="AQ18" i="90"/>
  <c r="AH18" i="90"/>
  <c r="Y18" i="90"/>
  <c r="P18" i="90"/>
  <c r="BF18" i="90"/>
  <c r="AW18" i="90"/>
  <c r="AN18" i="90"/>
  <c r="AF18" i="90"/>
  <c r="W18" i="90"/>
  <c r="N18" i="90"/>
  <c r="AX18" i="90"/>
  <c r="AC18" i="90"/>
  <c r="AV18" i="90"/>
  <c r="X18" i="90"/>
  <c r="AU18" i="90"/>
  <c r="V18" i="90"/>
  <c r="AO18" i="90"/>
  <c r="U18" i="90"/>
  <c r="AM18" i="90"/>
  <c r="O18" i="90"/>
  <c r="BG18" i="90"/>
  <c r="AL18" i="90"/>
  <c r="M18" i="90"/>
  <c r="BE18" i="90"/>
  <c r="AG18" i="90"/>
  <c r="L18" i="90"/>
  <c r="BD18" i="90"/>
  <c r="AD18" i="90"/>
  <c r="BD17" i="74"/>
  <c r="AU17" i="74"/>
  <c r="AL17" i="74"/>
  <c r="AC17" i="74"/>
  <c r="U17" i="74"/>
  <c r="L17" i="74"/>
  <c r="BK17" i="74"/>
  <c r="BC17" i="74"/>
  <c r="AT17" i="74"/>
  <c r="AK17" i="74"/>
  <c r="AB17" i="74"/>
  <c r="S17" i="74"/>
  <c r="K17" i="74"/>
  <c r="BJ17" i="74"/>
  <c r="BB17" i="74"/>
  <c r="AS17" i="74"/>
  <c r="AJ17" i="74"/>
  <c r="AA17" i="74"/>
  <c r="R17" i="74"/>
  <c r="J17" i="74"/>
  <c r="BI17" i="74"/>
  <c r="AZ17" i="74"/>
  <c r="AR17" i="74"/>
  <c r="AI17" i="74"/>
  <c r="Z17" i="74"/>
  <c r="Q17" i="74"/>
  <c r="BH17" i="74"/>
  <c r="AY17" i="74"/>
  <c r="AQ17" i="74"/>
  <c r="AH17" i="74"/>
  <c r="Y17" i="74"/>
  <c r="P17" i="74"/>
  <c r="BG17" i="74"/>
  <c r="AX17" i="74"/>
  <c r="AO17" i="74"/>
  <c r="AG17" i="74"/>
  <c r="X17" i="74"/>
  <c r="O17" i="74"/>
  <c r="BF17" i="74"/>
  <c r="AW17" i="74"/>
  <c r="AN17" i="74"/>
  <c r="AF17" i="74"/>
  <c r="W17" i="74"/>
  <c r="N17" i="74"/>
  <c r="BE17" i="74"/>
  <c r="AV17" i="74"/>
  <c r="AM17" i="74"/>
  <c r="AD17" i="74"/>
  <c r="V17" i="74"/>
  <c r="M17" i="74"/>
  <c r="BF24" i="66"/>
  <c r="AW24" i="66"/>
  <c r="AN24" i="66"/>
  <c r="AF24" i="66"/>
  <c r="W24" i="66"/>
  <c r="N24" i="66"/>
  <c r="BE24" i="66"/>
  <c r="AV24" i="66"/>
  <c r="AM24" i="66"/>
  <c r="AD24" i="66"/>
  <c r="V24" i="66"/>
  <c r="M24" i="66"/>
  <c r="BD24" i="66"/>
  <c r="AU24" i="66"/>
  <c r="AL24" i="66"/>
  <c r="AC24" i="66"/>
  <c r="U24" i="66"/>
  <c r="L24" i="66"/>
  <c r="BK24" i="66"/>
  <c r="BC24" i="66"/>
  <c r="AT24" i="66"/>
  <c r="AK24" i="66"/>
  <c r="AB24" i="66"/>
  <c r="S24" i="66"/>
  <c r="K24" i="66"/>
  <c r="BJ24" i="66"/>
  <c r="BB24" i="66"/>
  <c r="AS24" i="66"/>
  <c r="AJ24" i="66"/>
  <c r="AA24" i="66"/>
  <c r="R24" i="66"/>
  <c r="J24" i="66"/>
  <c r="BI24" i="66"/>
  <c r="AZ24" i="66"/>
  <c r="AR24" i="66"/>
  <c r="AI24" i="66"/>
  <c r="Z24" i="66"/>
  <c r="Q24" i="66"/>
  <c r="BH24" i="66"/>
  <c r="AY24" i="66"/>
  <c r="AQ24" i="66"/>
  <c r="AH24" i="66"/>
  <c r="Y24" i="66"/>
  <c r="P24" i="66"/>
  <c r="BG24" i="66"/>
  <c r="AX24" i="66"/>
  <c r="AO24" i="66"/>
  <c r="AG24" i="66"/>
  <c r="X24" i="66"/>
  <c r="O24" i="66"/>
  <c r="BI12" i="48"/>
  <c r="AZ12" i="48"/>
  <c r="AR12" i="48"/>
  <c r="AI12" i="48"/>
  <c r="Z12" i="48"/>
  <c r="Q12" i="48"/>
  <c r="BH12" i="48"/>
  <c r="AY12" i="48"/>
  <c r="AQ12" i="48"/>
  <c r="AH12" i="48"/>
  <c r="Y12" i="48"/>
  <c r="P12" i="48"/>
  <c r="BG12" i="48"/>
  <c r="AX12" i="48"/>
  <c r="AO12" i="48"/>
  <c r="AG12" i="48"/>
  <c r="X12" i="48"/>
  <c r="O12" i="48"/>
  <c r="BF12" i="48"/>
  <c r="AW12" i="48"/>
  <c r="AN12" i="48"/>
  <c r="AF12" i="48"/>
  <c r="W12" i="48"/>
  <c r="N12" i="48"/>
  <c r="BE12" i="48"/>
  <c r="AV12" i="48"/>
  <c r="AM12" i="48"/>
  <c r="AD12" i="48"/>
  <c r="V12" i="48"/>
  <c r="M12" i="48"/>
  <c r="BD12" i="48"/>
  <c r="AU12" i="48"/>
  <c r="AL12" i="48"/>
  <c r="AC12" i="48"/>
  <c r="U12" i="48"/>
  <c r="L12" i="48"/>
  <c r="BK12" i="48"/>
  <c r="BC12" i="48"/>
  <c r="AT12" i="48"/>
  <c r="AK12" i="48"/>
  <c r="AB12" i="48"/>
  <c r="S12" i="48"/>
  <c r="K12" i="48"/>
  <c r="BJ12" i="48"/>
  <c r="BB12" i="48"/>
  <c r="AS12" i="48"/>
  <c r="AJ12" i="48"/>
  <c r="AA12" i="48"/>
  <c r="R12" i="48"/>
  <c r="J12" i="48"/>
  <c r="BK19" i="77"/>
  <c r="BC19" i="77"/>
  <c r="AT19" i="77"/>
  <c r="AK19" i="77"/>
  <c r="AB19" i="77"/>
  <c r="S19" i="77"/>
  <c r="K19" i="77"/>
  <c r="BJ19" i="77"/>
  <c r="BB19" i="77"/>
  <c r="AS19" i="77"/>
  <c r="AJ19" i="77"/>
  <c r="AA19" i="77"/>
  <c r="R19" i="77"/>
  <c r="J19" i="77"/>
  <c r="BI19" i="77"/>
  <c r="AZ19" i="77"/>
  <c r="AR19" i="77"/>
  <c r="AI19" i="77"/>
  <c r="Z19" i="77"/>
  <c r="Q19" i="77"/>
  <c r="BH19" i="77"/>
  <c r="AY19" i="77"/>
  <c r="AQ19" i="77"/>
  <c r="AH19" i="77"/>
  <c r="Y19" i="77"/>
  <c r="P19" i="77"/>
  <c r="BG19" i="77"/>
  <c r="AX19" i="77"/>
  <c r="AO19" i="77"/>
  <c r="AG19" i="77"/>
  <c r="X19" i="77"/>
  <c r="O19" i="77"/>
  <c r="BF19" i="77"/>
  <c r="AW19" i="77"/>
  <c r="AN19" i="77"/>
  <c r="AF19" i="77"/>
  <c r="W19" i="77"/>
  <c r="N19" i="77"/>
  <c r="BE19" i="77"/>
  <c r="AV19" i="77"/>
  <c r="AM19" i="77"/>
  <c r="AD19" i="77"/>
  <c r="V19" i="77"/>
  <c r="M19" i="77"/>
  <c r="BD19" i="77"/>
  <c r="AU19" i="77"/>
  <c r="AL19" i="77"/>
  <c r="AC19" i="77"/>
  <c r="U19" i="77"/>
  <c r="L19" i="77"/>
  <c r="BJ25" i="66"/>
  <c r="BB25" i="66"/>
  <c r="AS25" i="66"/>
  <c r="AJ25" i="66"/>
  <c r="AA25" i="66"/>
  <c r="R25" i="66"/>
  <c r="J25" i="66"/>
  <c r="BI25" i="66"/>
  <c r="AZ25" i="66"/>
  <c r="AR25" i="66"/>
  <c r="AI25" i="66"/>
  <c r="Z25" i="66"/>
  <c r="Q25" i="66"/>
  <c r="BH25" i="66"/>
  <c r="AY25" i="66"/>
  <c r="AQ25" i="66"/>
  <c r="AH25" i="66"/>
  <c r="Y25" i="66"/>
  <c r="P25" i="66"/>
  <c r="BG25" i="66"/>
  <c r="AX25" i="66"/>
  <c r="AO25" i="66"/>
  <c r="AG25" i="66"/>
  <c r="X25" i="66"/>
  <c r="O25" i="66"/>
  <c r="BF25" i="66"/>
  <c r="AW25" i="66"/>
  <c r="AN25" i="66"/>
  <c r="AF25" i="66"/>
  <c r="W25" i="66"/>
  <c r="N25" i="66"/>
  <c r="BE25" i="66"/>
  <c r="AV25" i="66"/>
  <c r="AM25" i="66"/>
  <c r="AD25" i="66"/>
  <c r="V25" i="66"/>
  <c r="M25" i="66"/>
  <c r="BD25" i="66"/>
  <c r="AU25" i="66"/>
  <c r="AL25" i="66"/>
  <c r="AC25" i="66"/>
  <c r="U25" i="66"/>
  <c r="L25" i="66"/>
  <c r="BK25" i="66"/>
  <c r="BC25" i="66"/>
  <c r="AT25" i="66"/>
  <c r="AK25" i="66"/>
  <c r="AB25" i="66"/>
  <c r="S25" i="66"/>
  <c r="K25" i="66"/>
  <c r="BJ15" i="66"/>
  <c r="BB15" i="66"/>
  <c r="AS15" i="66"/>
  <c r="AJ15" i="66"/>
  <c r="AA15" i="66"/>
  <c r="R15" i="66"/>
  <c r="J15" i="66"/>
  <c r="BI15" i="66"/>
  <c r="AZ15" i="66"/>
  <c r="AR15" i="66"/>
  <c r="AI15" i="66"/>
  <c r="Z15" i="66"/>
  <c r="Q15" i="66"/>
  <c r="BH15" i="66"/>
  <c r="AY15" i="66"/>
  <c r="AQ15" i="66"/>
  <c r="AH15" i="66"/>
  <c r="Y15" i="66"/>
  <c r="P15" i="66"/>
  <c r="BG15" i="66"/>
  <c r="AX15" i="66"/>
  <c r="AO15" i="66"/>
  <c r="AG15" i="66"/>
  <c r="X15" i="66"/>
  <c r="O15" i="66"/>
  <c r="BF15" i="66"/>
  <c r="AW15" i="66"/>
  <c r="AN15" i="66"/>
  <c r="AF15" i="66"/>
  <c r="W15" i="66"/>
  <c r="N15" i="66"/>
  <c r="BE15" i="66"/>
  <c r="AV15" i="66"/>
  <c r="AM15" i="66"/>
  <c r="AD15" i="66"/>
  <c r="V15" i="66"/>
  <c r="M15" i="66"/>
  <c r="BD15" i="66"/>
  <c r="AU15" i="66"/>
  <c r="AL15" i="66"/>
  <c r="AC15" i="66"/>
  <c r="U15" i="66"/>
  <c r="L15" i="66"/>
  <c r="BK15" i="66"/>
  <c r="BC15" i="66"/>
  <c r="AT15" i="66"/>
  <c r="AK15" i="66"/>
  <c r="AB15" i="66"/>
  <c r="S15" i="66"/>
  <c r="K15" i="66"/>
  <c r="BH21" i="46"/>
  <c r="AY21" i="46"/>
  <c r="AQ21" i="46"/>
  <c r="AH21" i="46"/>
  <c r="Y21" i="46"/>
  <c r="P21" i="46"/>
  <c r="BG21" i="46"/>
  <c r="AX21" i="46"/>
  <c r="AO21" i="46"/>
  <c r="AG21" i="46"/>
  <c r="X21" i="46"/>
  <c r="O21" i="46"/>
  <c r="BF21" i="46"/>
  <c r="AW21" i="46"/>
  <c r="AN21" i="46"/>
  <c r="AF21" i="46"/>
  <c r="W21" i="46"/>
  <c r="N21" i="46"/>
  <c r="BE21" i="46"/>
  <c r="AV21" i="46"/>
  <c r="AM21" i="46"/>
  <c r="AD21" i="46"/>
  <c r="V21" i="46"/>
  <c r="M21" i="46"/>
  <c r="BD21" i="46"/>
  <c r="AU21" i="46"/>
  <c r="AL21" i="46"/>
  <c r="AC21" i="46"/>
  <c r="U21" i="46"/>
  <c r="L21" i="46"/>
  <c r="BK21" i="46"/>
  <c r="BC21" i="46"/>
  <c r="AT21" i="46"/>
  <c r="AK21" i="46"/>
  <c r="AB21" i="46"/>
  <c r="S21" i="46"/>
  <c r="K21" i="46"/>
  <c r="BJ21" i="46"/>
  <c r="BB21" i="46"/>
  <c r="AS21" i="46"/>
  <c r="AJ21" i="46"/>
  <c r="AA21" i="46"/>
  <c r="R21" i="46"/>
  <c r="J21" i="46"/>
  <c r="BI21" i="46"/>
  <c r="AZ21" i="46"/>
  <c r="AR21" i="46"/>
  <c r="AI21" i="46"/>
  <c r="Z21" i="46"/>
  <c r="Q21" i="46"/>
  <c r="BF20" i="93"/>
  <c r="AW20" i="93"/>
  <c r="AN20" i="93"/>
  <c r="AF20" i="93"/>
  <c r="W20" i="93"/>
  <c r="N20" i="93"/>
  <c r="BE20" i="93"/>
  <c r="AV20" i="93"/>
  <c r="AM20" i="93"/>
  <c r="AD20" i="93"/>
  <c r="V20" i="93"/>
  <c r="M20" i="93"/>
  <c r="BD20" i="93"/>
  <c r="AU20" i="93"/>
  <c r="AL20" i="93"/>
  <c r="AC20" i="93"/>
  <c r="U20" i="93"/>
  <c r="L20" i="93"/>
  <c r="BK20" i="93"/>
  <c r="BC20" i="93"/>
  <c r="AT20" i="93"/>
  <c r="AK20" i="93"/>
  <c r="AB20" i="93"/>
  <c r="S20" i="93"/>
  <c r="K20" i="93"/>
  <c r="BJ20" i="93"/>
  <c r="BB20" i="93"/>
  <c r="AS20" i="93"/>
  <c r="AJ20" i="93"/>
  <c r="AA20" i="93"/>
  <c r="R20" i="93"/>
  <c r="J20" i="93"/>
  <c r="BI20" i="93"/>
  <c r="AZ20" i="93"/>
  <c r="AR20" i="93"/>
  <c r="AI20" i="93"/>
  <c r="Z20" i="93"/>
  <c r="Q20" i="93"/>
  <c r="AH20" i="93"/>
  <c r="AG20" i="93"/>
  <c r="BH20" i="93"/>
  <c r="Y20" i="93"/>
  <c r="BG20" i="93"/>
  <c r="X20" i="93"/>
  <c r="AY20" i="93"/>
  <c r="P20" i="93"/>
  <c r="AX20" i="93"/>
  <c r="O20" i="93"/>
  <c r="AQ20" i="93"/>
  <c r="AO20" i="93"/>
  <c r="BE10" i="89"/>
  <c r="AV10" i="89"/>
  <c r="AM10" i="89"/>
  <c r="AD10" i="89"/>
  <c r="V10" i="89"/>
  <c r="M10" i="89"/>
  <c r="BD10" i="89"/>
  <c r="AU10" i="89"/>
  <c r="AL10" i="89"/>
  <c r="AC10" i="89"/>
  <c r="U10" i="89"/>
  <c r="L10" i="89"/>
  <c r="BK10" i="89"/>
  <c r="BC10" i="89"/>
  <c r="AT10" i="89"/>
  <c r="AK10" i="89"/>
  <c r="AB10" i="89"/>
  <c r="S10" i="89"/>
  <c r="K10" i="89"/>
  <c r="BJ10" i="89"/>
  <c r="BB10" i="89"/>
  <c r="AS10" i="89"/>
  <c r="AJ10" i="89"/>
  <c r="AA10" i="89"/>
  <c r="R10" i="89"/>
  <c r="J10" i="89"/>
  <c r="BI10" i="89"/>
  <c r="AZ10" i="89"/>
  <c r="AR10" i="89"/>
  <c r="AI10" i="89"/>
  <c r="Z10" i="89"/>
  <c r="Q10" i="89"/>
  <c r="BH10" i="89"/>
  <c r="AY10" i="89"/>
  <c r="AQ10" i="89"/>
  <c r="AH10" i="89"/>
  <c r="Y10" i="89"/>
  <c r="P10" i="89"/>
  <c r="BG10" i="89"/>
  <c r="AX10" i="89"/>
  <c r="AO10" i="89"/>
  <c r="AG10" i="89"/>
  <c r="X10" i="89"/>
  <c r="O10" i="89"/>
  <c r="BF10" i="89"/>
  <c r="AW10" i="89"/>
  <c r="AN10" i="89"/>
  <c r="AF10" i="89"/>
  <c r="W10" i="89"/>
  <c r="N10" i="89"/>
  <c r="BK15" i="86"/>
  <c r="BC15" i="86"/>
  <c r="AT15" i="86"/>
  <c r="AK15" i="86"/>
  <c r="AB15" i="86"/>
  <c r="S15" i="86"/>
  <c r="K15" i="86"/>
  <c r="BJ15" i="86"/>
  <c r="BB15" i="86"/>
  <c r="AS15" i="86"/>
  <c r="AJ15" i="86"/>
  <c r="AA15" i="86"/>
  <c r="R15" i="86"/>
  <c r="J15" i="86"/>
  <c r="BI15" i="86"/>
  <c r="AZ15" i="86"/>
  <c r="AR15" i="86"/>
  <c r="AI15" i="86"/>
  <c r="Z15" i="86"/>
  <c r="Q15" i="86"/>
  <c r="BH15" i="86"/>
  <c r="AY15" i="86"/>
  <c r="AQ15" i="86"/>
  <c r="AH15" i="86"/>
  <c r="Y15" i="86"/>
  <c r="P15" i="86"/>
  <c r="BG15" i="86"/>
  <c r="AX15" i="86"/>
  <c r="AO15" i="86"/>
  <c r="AG15" i="86"/>
  <c r="X15" i="86"/>
  <c r="O15" i="86"/>
  <c r="BF15" i="86"/>
  <c r="AW15" i="86"/>
  <c r="AN15" i="86"/>
  <c r="AF15" i="86"/>
  <c r="W15" i="86"/>
  <c r="N15" i="86"/>
  <c r="BE15" i="86"/>
  <c r="AV15" i="86"/>
  <c r="AM15" i="86"/>
  <c r="AD15" i="86"/>
  <c r="V15" i="86"/>
  <c r="M15" i="86"/>
  <c r="BD15" i="86"/>
  <c r="AU15" i="86"/>
  <c r="AL15" i="86"/>
  <c r="AC15" i="86"/>
  <c r="U15" i="86"/>
  <c r="L15" i="86"/>
  <c r="BG10" i="77"/>
  <c r="AX10" i="77"/>
  <c r="AO10" i="77"/>
  <c r="AG10" i="77"/>
  <c r="X10" i="77"/>
  <c r="O10" i="77"/>
  <c r="BF10" i="77"/>
  <c r="AW10" i="77"/>
  <c r="AN10" i="77"/>
  <c r="AF10" i="77"/>
  <c r="W10" i="77"/>
  <c r="N10" i="77"/>
  <c r="BE10" i="77"/>
  <c r="AV10" i="77"/>
  <c r="AM10" i="77"/>
  <c r="AD10" i="77"/>
  <c r="V10" i="77"/>
  <c r="M10" i="77"/>
  <c r="BD10" i="77"/>
  <c r="AU10" i="77"/>
  <c r="AL10" i="77"/>
  <c r="AC10" i="77"/>
  <c r="U10" i="77"/>
  <c r="L10" i="77"/>
  <c r="BK10" i="77"/>
  <c r="BC10" i="77"/>
  <c r="AT10" i="77"/>
  <c r="AK10" i="77"/>
  <c r="AB10" i="77"/>
  <c r="S10" i="77"/>
  <c r="K10" i="77"/>
  <c r="BJ10" i="77"/>
  <c r="BB10" i="77"/>
  <c r="AS10" i="77"/>
  <c r="AJ10" i="77"/>
  <c r="AA10" i="77"/>
  <c r="R10" i="77"/>
  <c r="J10" i="77"/>
  <c r="BI10" i="77"/>
  <c r="AZ10" i="77"/>
  <c r="AR10" i="77"/>
  <c r="AI10" i="77"/>
  <c r="Z10" i="77"/>
  <c r="Q10" i="77"/>
  <c r="BH10" i="77"/>
  <c r="AY10" i="77"/>
  <c r="AQ10" i="77"/>
  <c r="AH10" i="77"/>
  <c r="Y10" i="77"/>
  <c r="P10" i="77"/>
  <c r="BF16" i="66"/>
  <c r="AW16" i="66"/>
  <c r="AN16" i="66"/>
  <c r="AF16" i="66"/>
  <c r="W16" i="66"/>
  <c r="N16" i="66"/>
  <c r="BE16" i="66"/>
  <c r="AV16" i="66"/>
  <c r="AM16" i="66"/>
  <c r="AD16" i="66"/>
  <c r="V16" i="66"/>
  <c r="M16" i="66"/>
  <c r="BD16" i="66"/>
  <c r="AU16" i="66"/>
  <c r="AL16" i="66"/>
  <c r="AC16" i="66"/>
  <c r="U16" i="66"/>
  <c r="L16" i="66"/>
  <c r="BK16" i="66"/>
  <c r="BC16" i="66"/>
  <c r="AT16" i="66"/>
  <c r="AK16" i="66"/>
  <c r="AB16" i="66"/>
  <c r="S16" i="66"/>
  <c r="K16" i="66"/>
  <c r="BJ16" i="66"/>
  <c r="BB16" i="66"/>
  <c r="AS16" i="66"/>
  <c r="AJ16" i="66"/>
  <c r="AA16" i="66"/>
  <c r="R16" i="66"/>
  <c r="J16" i="66"/>
  <c r="BI16" i="66"/>
  <c r="AZ16" i="66"/>
  <c r="AR16" i="66"/>
  <c r="AI16" i="66"/>
  <c r="Z16" i="66"/>
  <c r="Q16" i="66"/>
  <c r="BH16" i="66"/>
  <c r="AY16" i="66"/>
  <c r="AQ16" i="66"/>
  <c r="AH16" i="66"/>
  <c r="Y16" i="66"/>
  <c r="P16" i="66"/>
  <c r="BG16" i="66"/>
  <c r="AX16" i="66"/>
  <c r="AO16" i="66"/>
  <c r="AG16" i="66"/>
  <c r="X16" i="66"/>
  <c r="O16" i="66"/>
  <c r="BD22" i="46"/>
  <c r="AU22" i="46"/>
  <c r="AL22" i="46"/>
  <c r="AC22" i="46"/>
  <c r="U22" i="46"/>
  <c r="L22" i="46"/>
  <c r="BK22" i="46"/>
  <c r="BC22" i="46"/>
  <c r="AT22" i="46"/>
  <c r="AK22" i="46"/>
  <c r="AB22" i="46"/>
  <c r="S22" i="46"/>
  <c r="K22" i="46"/>
  <c r="BJ22" i="46"/>
  <c r="BB22" i="46"/>
  <c r="AS22" i="46"/>
  <c r="AJ22" i="46"/>
  <c r="AA22" i="46"/>
  <c r="R22" i="46"/>
  <c r="J22" i="46"/>
  <c r="BI22" i="46"/>
  <c r="AZ22" i="46"/>
  <c r="AR22" i="46"/>
  <c r="AI22" i="46"/>
  <c r="Z22" i="46"/>
  <c r="Q22" i="46"/>
  <c r="BH22" i="46"/>
  <c r="AY22" i="46"/>
  <c r="AQ22" i="46"/>
  <c r="AH22" i="46"/>
  <c r="Y22" i="46"/>
  <c r="P22" i="46"/>
  <c r="BG22" i="46"/>
  <c r="AX22" i="46"/>
  <c r="AO22" i="46"/>
  <c r="AG22" i="46"/>
  <c r="X22" i="46"/>
  <c r="O22" i="46"/>
  <c r="BF22" i="46"/>
  <c r="AW22" i="46"/>
  <c r="AN22" i="46"/>
  <c r="AF22" i="46"/>
  <c r="W22" i="46"/>
  <c r="N22" i="46"/>
  <c r="BE22" i="46"/>
  <c r="AV22" i="46"/>
  <c r="AM22" i="46"/>
  <c r="AD22" i="46"/>
  <c r="V22" i="46"/>
  <c r="M22" i="46"/>
  <c r="BF17" i="44"/>
  <c r="AW17" i="44"/>
  <c r="AN17" i="44"/>
  <c r="AF17" i="44"/>
  <c r="W17" i="44"/>
  <c r="N17" i="44"/>
  <c r="BE17" i="44"/>
  <c r="AV17" i="44"/>
  <c r="AM17" i="44"/>
  <c r="AD17" i="44"/>
  <c r="V17" i="44"/>
  <c r="M17" i="44"/>
  <c r="BD17" i="44"/>
  <c r="AU17" i="44"/>
  <c r="AL17" i="44"/>
  <c r="AC17" i="44"/>
  <c r="U17" i="44"/>
  <c r="L17" i="44"/>
  <c r="BK17" i="44"/>
  <c r="BC17" i="44"/>
  <c r="AT17" i="44"/>
  <c r="AK17" i="44"/>
  <c r="AB17" i="44"/>
  <c r="S17" i="44"/>
  <c r="K17" i="44"/>
  <c r="BJ17" i="44"/>
  <c r="BB17" i="44"/>
  <c r="AS17" i="44"/>
  <c r="AJ17" i="44"/>
  <c r="AA17" i="44"/>
  <c r="R17" i="44"/>
  <c r="J17" i="44"/>
  <c r="BI17" i="44"/>
  <c r="AZ17" i="44"/>
  <c r="AR17" i="44"/>
  <c r="AI17" i="44"/>
  <c r="Z17" i="44"/>
  <c r="Q17" i="44"/>
  <c r="BH17" i="44"/>
  <c r="AY17" i="44"/>
  <c r="AQ17" i="44"/>
  <c r="AH17" i="44"/>
  <c r="Y17" i="44"/>
  <c r="P17" i="44"/>
  <c r="BG17" i="44"/>
  <c r="AX17" i="44"/>
  <c r="AO17" i="44"/>
  <c r="AG17" i="44"/>
  <c r="X17" i="44"/>
  <c r="O17" i="44"/>
  <c r="BJ24" i="83"/>
  <c r="BB24" i="83"/>
  <c r="AS24" i="83"/>
  <c r="AJ24" i="83"/>
  <c r="AA24" i="83"/>
  <c r="R24" i="83"/>
  <c r="J24" i="83"/>
  <c r="BI24" i="83"/>
  <c r="AZ24" i="83"/>
  <c r="AR24" i="83"/>
  <c r="AI24" i="83"/>
  <c r="Z24" i="83"/>
  <c r="Q24" i="83"/>
  <c r="BH24" i="83"/>
  <c r="AY24" i="83"/>
  <c r="AQ24" i="83"/>
  <c r="AH24" i="83"/>
  <c r="Y24" i="83"/>
  <c r="P24" i="83"/>
  <c r="BG24" i="83"/>
  <c r="AX24" i="83"/>
  <c r="AO24" i="83"/>
  <c r="AG24" i="83"/>
  <c r="X24" i="83"/>
  <c r="O24" i="83"/>
  <c r="BF24" i="83"/>
  <c r="AW24" i="83"/>
  <c r="AN24" i="83"/>
  <c r="AF24" i="83"/>
  <c r="W24" i="83"/>
  <c r="N24" i="83"/>
  <c r="BE24" i="83"/>
  <c r="AV24" i="83"/>
  <c r="AM24" i="83"/>
  <c r="AD24" i="83"/>
  <c r="V24" i="83"/>
  <c r="M24" i="83"/>
  <c r="BD24" i="83"/>
  <c r="AU24" i="83"/>
  <c r="AL24" i="83"/>
  <c r="AC24" i="83"/>
  <c r="U24" i="83"/>
  <c r="L24" i="83"/>
  <c r="BK24" i="83"/>
  <c r="BC24" i="83"/>
  <c r="AT24" i="83"/>
  <c r="AK24" i="83"/>
  <c r="AB24" i="83"/>
  <c r="S24" i="83"/>
  <c r="K24" i="83"/>
  <c r="BF19" i="75"/>
  <c r="AW19" i="75"/>
  <c r="AN19" i="75"/>
  <c r="AF19" i="75"/>
  <c r="W19" i="75"/>
  <c r="N19" i="75"/>
  <c r="BE19" i="75"/>
  <c r="AV19" i="75"/>
  <c r="AM19" i="75"/>
  <c r="AD19" i="75"/>
  <c r="V19" i="75"/>
  <c r="M19" i="75"/>
  <c r="BD19" i="75"/>
  <c r="AU19" i="75"/>
  <c r="AL19" i="75"/>
  <c r="AC19" i="75"/>
  <c r="U19" i="75"/>
  <c r="L19" i="75"/>
  <c r="BK19" i="75"/>
  <c r="BC19" i="75"/>
  <c r="AT19" i="75"/>
  <c r="AK19" i="75"/>
  <c r="AB19" i="75"/>
  <c r="S19" i="75"/>
  <c r="K19" i="75"/>
  <c r="BJ19" i="75"/>
  <c r="BB19" i="75"/>
  <c r="AS19" i="75"/>
  <c r="AJ19" i="75"/>
  <c r="AA19" i="75"/>
  <c r="R19" i="75"/>
  <c r="J19" i="75"/>
  <c r="BI19" i="75"/>
  <c r="AZ19" i="75"/>
  <c r="AR19" i="75"/>
  <c r="AI19" i="75"/>
  <c r="Z19" i="75"/>
  <c r="Q19" i="75"/>
  <c r="BH19" i="75"/>
  <c r="AY19" i="75"/>
  <c r="AQ19" i="75"/>
  <c r="AH19" i="75"/>
  <c r="Y19" i="75"/>
  <c r="P19" i="75"/>
  <c r="BG19" i="75"/>
  <c r="AX19" i="75"/>
  <c r="AO19" i="75"/>
  <c r="AG19" i="75"/>
  <c r="X19" i="75"/>
  <c r="O19" i="75"/>
  <c r="BK25" i="62"/>
  <c r="BC25" i="62"/>
  <c r="AT25" i="62"/>
  <c r="AK25" i="62"/>
  <c r="AB25" i="62"/>
  <c r="S25" i="62"/>
  <c r="K25" i="62"/>
  <c r="BJ25" i="62"/>
  <c r="BB25" i="62"/>
  <c r="AS25" i="62"/>
  <c r="AJ25" i="62"/>
  <c r="AA25" i="62"/>
  <c r="R25" i="62"/>
  <c r="J25" i="62"/>
  <c r="BI25" i="62"/>
  <c r="AZ25" i="62"/>
  <c r="AR25" i="62"/>
  <c r="AI25" i="62"/>
  <c r="Z25" i="62"/>
  <c r="Q25" i="62"/>
  <c r="BH25" i="62"/>
  <c r="AY25" i="62"/>
  <c r="AQ25" i="62"/>
  <c r="AH25" i="62"/>
  <c r="Y25" i="62"/>
  <c r="P25" i="62"/>
  <c r="BG25" i="62"/>
  <c r="AX25" i="62"/>
  <c r="AO25" i="62"/>
  <c r="AG25" i="62"/>
  <c r="X25" i="62"/>
  <c r="O25" i="62"/>
  <c r="BF25" i="62"/>
  <c r="AW25" i="62"/>
  <c r="AN25" i="62"/>
  <c r="AF25" i="62"/>
  <c r="W25" i="62"/>
  <c r="N25" i="62"/>
  <c r="BE25" i="62"/>
  <c r="AV25" i="62"/>
  <c r="AM25" i="62"/>
  <c r="AD25" i="62"/>
  <c r="V25" i="62"/>
  <c r="M25" i="62"/>
  <c r="BD25" i="62"/>
  <c r="AU25" i="62"/>
  <c r="AL25" i="62"/>
  <c r="AC25" i="62"/>
  <c r="U25" i="62"/>
  <c r="L25" i="62"/>
  <c r="BJ11" i="50"/>
  <c r="BG11" i="50"/>
  <c r="AX11" i="50"/>
  <c r="AO11" i="50"/>
  <c r="AG11" i="50"/>
  <c r="X11" i="50"/>
  <c r="O11" i="50"/>
  <c r="BK11" i="50"/>
  <c r="BC11" i="50"/>
  <c r="AT11" i="50"/>
  <c r="AK11" i="50"/>
  <c r="AB11" i="50"/>
  <c r="S11" i="50"/>
  <c r="K11" i="50"/>
  <c r="BB11" i="50"/>
  <c r="AQ11" i="50"/>
  <c r="AD11" i="50"/>
  <c r="R11" i="50"/>
  <c r="AZ11" i="50"/>
  <c r="AN11" i="50"/>
  <c r="AC11" i="50"/>
  <c r="Q11" i="50"/>
  <c r="AY11" i="50"/>
  <c r="AM11" i="50"/>
  <c r="AA11" i="50"/>
  <c r="P11" i="50"/>
  <c r="BI11" i="50"/>
  <c r="AW11" i="50"/>
  <c r="AL11" i="50"/>
  <c r="Z11" i="50"/>
  <c r="N11" i="50"/>
  <c r="BH11" i="50"/>
  <c r="AV11" i="50"/>
  <c r="AJ11" i="50"/>
  <c r="Y11" i="50"/>
  <c r="M11" i="50"/>
  <c r="BF11" i="50"/>
  <c r="AU11" i="50"/>
  <c r="AI11" i="50"/>
  <c r="W11" i="50"/>
  <c r="L11" i="50"/>
  <c r="BE11" i="50"/>
  <c r="AS11" i="50"/>
  <c r="AH11" i="50"/>
  <c r="V11" i="50"/>
  <c r="J11" i="50"/>
  <c r="BD11" i="50"/>
  <c r="AR11" i="50"/>
  <c r="AF11" i="50"/>
  <c r="U11" i="50"/>
  <c r="BD17" i="42"/>
  <c r="AU17" i="42"/>
  <c r="AL17" i="42"/>
  <c r="AC17" i="42"/>
  <c r="U17" i="42"/>
  <c r="L17" i="42"/>
  <c r="BK17" i="42"/>
  <c r="BC17" i="42"/>
  <c r="AT17" i="42"/>
  <c r="AK17" i="42"/>
  <c r="AB17" i="42"/>
  <c r="S17" i="42"/>
  <c r="K17" i="42"/>
  <c r="BJ17" i="42"/>
  <c r="BB17" i="42"/>
  <c r="AS17" i="42"/>
  <c r="AJ17" i="42"/>
  <c r="AA17" i="42"/>
  <c r="R17" i="42"/>
  <c r="J17" i="42"/>
  <c r="BI17" i="42"/>
  <c r="AZ17" i="42"/>
  <c r="AR17" i="42"/>
  <c r="AI17" i="42"/>
  <c r="Z17" i="42"/>
  <c r="Q17" i="42"/>
  <c r="BH17" i="42"/>
  <c r="AY17" i="42"/>
  <c r="AQ17" i="42"/>
  <c r="AH17" i="42"/>
  <c r="Y17" i="42"/>
  <c r="P17" i="42"/>
  <c r="BG17" i="42"/>
  <c r="AX17" i="42"/>
  <c r="AO17" i="42"/>
  <c r="AG17" i="42"/>
  <c r="X17" i="42"/>
  <c r="O17" i="42"/>
  <c r="BF17" i="42"/>
  <c r="AW17" i="42"/>
  <c r="AN17" i="42"/>
  <c r="AF17" i="42"/>
  <c r="W17" i="42"/>
  <c r="N17" i="42"/>
  <c r="BE17" i="42"/>
  <c r="AV17" i="42"/>
  <c r="AM17" i="42"/>
  <c r="AD17" i="42"/>
  <c r="V17" i="42"/>
  <c r="M17" i="42"/>
  <c r="G254" i="7"/>
  <c r="B254" i="7"/>
  <c r="H254" i="7"/>
  <c r="D254" i="7"/>
  <c r="C254" i="7"/>
  <c r="F254" i="7"/>
  <c r="E254" i="7"/>
  <c r="U28" i="62"/>
  <c r="U33" i="62"/>
  <c r="U27" i="62"/>
  <c r="U32" i="62"/>
  <c r="U31" i="62"/>
  <c r="U29" i="62"/>
  <c r="L244" i="7"/>
  <c r="K244" i="7"/>
  <c r="J244" i="7"/>
  <c r="P244" i="7"/>
  <c r="O244" i="7"/>
  <c r="N244" i="7"/>
  <c r="M244" i="7"/>
  <c r="BE16" i="96"/>
  <c r="AV16" i="96"/>
  <c r="AM16" i="96"/>
  <c r="AD16" i="96"/>
  <c r="V16" i="96"/>
  <c r="M16" i="96"/>
  <c r="BD16" i="96"/>
  <c r="AU16" i="96"/>
  <c r="AL16" i="96"/>
  <c r="AC16" i="96"/>
  <c r="U16" i="96"/>
  <c r="L16" i="96"/>
  <c r="BK16" i="96"/>
  <c r="BC16" i="96"/>
  <c r="AT16" i="96"/>
  <c r="AK16" i="96"/>
  <c r="AB16" i="96"/>
  <c r="S16" i="96"/>
  <c r="K16" i="96"/>
  <c r="BJ16" i="96"/>
  <c r="BB16" i="96"/>
  <c r="AS16" i="96"/>
  <c r="AJ16" i="96"/>
  <c r="AA16" i="96"/>
  <c r="R16" i="96"/>
  <c r="J16" i="96"/>
  <c r="BI16" i="96"/>
  <c r="AZ16" i="96"/>
  <c r="AR16" i="96"/>
  <c r="AI16" i="96"/>
  <c r="Z16" i="96"/>
  <c r="Q16" i="96"/>
  <c r="BH16" i="96"/>
  <c r="AY16" i="96"/>
  <c r="AQ16" i="96"/>
  <c r="AH16" i="96"/>
  <c r="Y16" i="96"/>
  <c r="P16" i="96"/>
  <c r="BG16" i="96"/>
  <c r="AX16" i="96"/>
  <c r="AO16" i="96"/>
  <c r="AG16" i="96"/>
  <c r="X16" i="96"/>
  <c r="O16" i="96"/>
  <c r="BF16" i="96"/>
  <c r="AW16" i="96"/>
  <c r="AN16" i="96"/>
  <c r="AF16" i="96"/>
  <c r="W16" i="96"/>
  <c r="N16" i="96"/>
  <c r="BE20" i="92"/>
  <c r="AV20" i="92"/>
  <c r="AM20" i="92"/>
  <c r="AD20" i="92"/>
  <c r="V20" i="92"/>
  <c r="M20" i="92"/>
  <c r="BD20" i="92"/>
  <c r="AU20" i="92"/>
  <c r="AL20" i="92"/>
  <c r="AC20" i="92"/>
  <c r="U20" i="92"/>
  <c r="L20" i="92"/>
  <c r="BK20" i="92"/>
  <c r="BC20" i="92"/>
  <c r="AT20" i="92"/>
  <c r="AK20" i="92"/>
  <c r="AB20" i="92"/>
  <c r="S20" i="92"/>
  <c r="K20" i="92"/>
  <c r="BJ20" i="92"/>
  <c r="BB20" i="92"/>
  <c r="AS20" i="92"/>
  <c r="AJ20" i="92"/>
  <c r="AA20" i="92"/>
  <c r="R20" i="92"/>
  <c r="J20" i="92"/>
  <c r="BI20" i="92"/>
  <c r="AZ20" i="92"/>
  <c r="AR20" i="92"/>
  <c r="AI20" i="92"/>
  <c r="Z20" i="92"/>
  <c r="Q20" i="92"/>
  <c r="BH20" i="92"/>
  <c r="AY20" i="92"/>
  <c r="AQ20" i="92"/>
  <c r="AH20" i="92"/>
  <c r="Y20" i="92"/>
  <c r="P20" i="92"/>
  <c r="BG20" i="92"/>
  <c r="AX20" i="92"/>
  <c r="AO20" i="92"/>
  <c r="AG20" i="92"/>
  <c r="X20" i="92"/>
  <c r="O20" i="92"/>
  <c r="BF20" i="92"/>
  <c r="AW20" i="92"/>
  <c r="AN20" i="92"/>
  <c r="AF20" i="92"/>
  <c r="W20" i="92"/>
  <c r="N20" i="92"/>
  <c r="E24" i="96"/>
  <c r="E24" i="94"/>
  <c r="E24" i="93"/>
  <c r="E24" i="95"/>
  <c r="E24" i="87"/>
  <c r="E24" i="85"/>
  <c r="E24" i="80"/>
  <c r="BD14" i="80"/>
  <c r="AU14" i="80"/>
  <c r="AL14" i="80"/>
  <c r="AC14" i="80"/>
  <c r="U14" i="80"/>
  <c r="L14" i="80"/>
  <c r="BK14" i="80"/>
  <c r="BC14" i="80"/>
  <c r="AT14" i="80"/>
  <c r="AK14" i="80"/>
  <c r="AB14" i="80"/>
  <c r="S14" i="80"/>
  <c r="K14" i="80"/>
  <c r="BJ14" i="80"/>
  <c r="BB14" i="80"/>
  <c r="AS14" i="80"/>
  <c r="AJ14" i="80"/>
  <c r="AA14" i="80"/>
  <c r="R14" i="80"/>
  <c r="J14" i="80"/>
  <c r="BI14" i="80"/>
  <c r="AZ14" i="80"/>
  <c r="AR14" i="80"/>
  <c r="AI14" i="80"/>
  <c r="Z14" i="80"/>
  <c r="Q14" i="80"/>
  <c r="BH14" i="80"/>
  <c r="AY14" i="80"/>
  <c r="AQ14" i="80"/>
  <c r="AH14" i="80"/>
  <c r="Y14" i="80"/>
  <c r="P14" i="80"/>
  <c r="BG14" i="80"/>
  <c r="AX14" i="80"/>
  <c r="AO14" i="80"/>
  <c r="AG14" i="80"/>
  <c r="X14" i="80"/>
  <c r="O14" i="80"/>
  <c r="BF14" i="80"/>
  <c r="AW14" i="80"/>
  <c r="AN14" i="80"/>
  <c r="AF14" i="80"/>
  <c r="W14" i="80"/>
  <c r="N14" i="80"/>
  <c r="BE14" i="80"/>
  <c r="AV14" i="80"/>
  <c r="AM14" i="80"/>
  <c r="AD14" i="80"/>
  <c r="V14" i="80"/>
  <c r="M14" i="80"/>
  <c r="BH14" i="68"/>
  <c r="AY14" i="68"/>
  <c r="AQ14" i="68"/>
  <c r="AH14" i="68"/>
  <c r="Y14" i="68"/>
  <c r="P14" i="68"/>
  <c r="BG14" i="68"/>
  <c r="AX14" i="68"/>
  <c r="AO14" i="68"/>
  <c r="AG14" i="68"/>
  <c r="X14" i="68"/>
  <c r="O14" i="68"/>
  <c r="BF14" i="68"/>
  <c r="AW14" i="68"/>
  <c r="AN14" i="68"/>
  <c r="AF14" i="68"/>
  <c r="W14" i="68"/>
  <c r="N14" i="68"/>
  <c r="BE14" i="68"/>
  <c r="AV14" i="68"/>
  <c r="AM14" i="68"/>
  <c r="AD14" i="68"/>
  <c r="V14" i="68"/>
  <c r="M14" i="68"/>
  <c r="BD14" i="68"/>
  <c r="AU14" i="68"/>
  <c r="AL14" i="68"/>
  <c r="AC14" i="68"/>
  <c r="U14" i="68"/>
  <c r="L14" i="68"/>
  <c r="BK14" i="68"/>
  <c r="BC14" i="68"/>
  <c r="AT14" i="68"/>
  <c r="AK14" i="68"/>
  <c r="AB14" i="68"/>
  <c r="S14" i="68"/>
  <c r="K14" i="68"/>
  <c r="BJ14" i="68"/>
  <c r="BB14" i="68"/>
  <c r="AS14" i="68"/>
  <c r="AJ14" i="68"/>
  <c r="AA14" i="68"/>
  <c r="R14" i="68"/>
  <c r="J14" i="68"/>
  <c r="BI14" i="68"/>
  <c r="AZ14" i="68"/>
  <c r="AR14" i="68"/>
  <c r="AI14" i="68"/>
  <c r="Z14" i="68"/>
  <c r="Q14" i="68"/>
  <c r="BF20" i="49"/>
  <c r="AW20" i="49"/>
  <c r="AN20" i="49"/>
  <c r="AF20" i="49"/>
  <c r="W20" i="49"/>
  <c r="N20" i="49"/>
  <c r="BE20" i="49"/>
  <c r="AV20" i="49"/>
  <c r="AM20" i="49"/>
  <c r="AD20" i="49"/>
  <c r="V20" i="49"/>
  <c r="M20" i="49"/>
  <c r="BD20" i="49"/>
  <c r="AU20" i="49"/>
  <c r="AL20" i="49"/>
  <c r="AC20" i="49"/>
  <c r="U20" i="49"/>
  <c r="L20" i="49"/>
  <c r="BK20" i="49"/>
  <c r="BC20" i="49"/>
  <c r="AT20" i="49"/>
  <c r="AK20" i="49"/>
  <c r="AB20" i="49"/>
  <c r="S20" i="49"/>
  <c r="K20" i="49"/>
  <c r="BJ20" i="49"/>
  <c r="BB20" i="49"/>
  <c r="AS20" i="49"/>
  <c r="AJ20" i="49"/>
  <c r="AA20" i="49"/>
  <c r="R20" i="49"/>
  <c r="J20" i="49"/>
  <c r="BI20" i="49"/>
  <c r="AZ20" i="49"/>
  <c r="AR20" i="49"/>
  <c r="AI20" i="49"/>
  <c r="Z20" i="49"/>
  <c r="Q20" i="49"/>
  <c r="BH20" i="49"/>
  <c r="AY20" i="49"/>
  <c r="AQ20" i="49"/>
  <c r="AH20" i="49"/>
  <c r="Y20" i="49"/>
  <c r="P20" i="49"/>
  <c r="BG20" i="49"/>
  <c r="AX20" i="49"/>
  <c r="AO20" i="49"/>
  <c r="AG20" i="49"/>
  <c r="X20" i="49"/>
  <c r="O20" i="49"/>
  <c r="N285" i="7"/>
  <c r="L285" i="7"/>
  <c r="K285" i="7"/>
  <c r="J285" i="7"/>
  <c r="P285" i="7"/>
  <c r="O285" i="7"/>
  <c r="M285" i="7"/>
  <c r="D19" i="95"/>
  <c r="D19" i="94"/>
  <c r="D22" i="90"/>
  <c r="D22" i="89"/>
  <c r="BH15" i="80"/>
  <c r="AY15" i="80"/>
  <c r="AQ15" i="80"/>
  <c r="AH15" i="80"/>
  <c r="Y15" i="80"/>
  <c r="P15" i="80"/>
  <c r="BG15" i="80"/>
  <c r="AX15" i="80"/>
  <c r="AO15" i="80"/>
  <c r="AG15" i="80"/>
  <c r="X15" i="80"/>
  <c r="O15" i="80"/>
  <c r="BF15" i="80"/>
  <c r="AW15" i="80"/>
  <c r="AN15" i="80"/>
  <c r="AF15" i="80"/>
  <c r="W15" i="80"/>
  <c r="N15" i="80"/>
  <c r="BE15" i="80"/>
  <c r="AV15" i="80"/>
  <c r="AM15" i="80"/>
  <c r="AD15" i="80"/>
  <c r="V15" i="80"/>
  <c r="M15" i="80"/>
  <c r="BD15" i="80"/>
  <c r="AU15" i="80"/>
  <c r="AL15" i="80"/>
  <c r="AC15" i="80"/>
  <c r="U15" i="80"/>
  <c r="L15" i="80"/>
  <c r="BK15" i="80"/>
  <c r="BC15" i="80"/>
  <c r="AT15" i="80"/>
  <c r="AK15" i="80"/>
  <c r="AB15" i="80"/>
  <c r="S15" i="80"/>
  <c r="K15" i="80"/>
  <c r="BJ15" i="80"/>
  <c r="BB15" i="80"/>
  <c r="AS15" i="80"/>
  <c r="AJ15" i="80"/>
  <c r="AA15" i="80"/>
  <c r="R15" i="80"/>
  <c r="J15" i="80"/>
  <c r="BI15" i="80"/>
  <c r="AZ15" i="80"/>
  <c r="AR15" i="80"/>
  <c r="AI15" i="80"/>
  <c r="Z15" i="80"/>
  <c r="Q15" i="80"/>
  <c r="BF11" i="75"/>
  <c r="AW11" i="75"/>
  <c r="AN11" i="75"/>
  <c r="AF11" i="75"/>
  <c r="W11" i="75"/>
  <c r="N11" i="75"/>
  <c r="BE11" i="75"/>
  <c r="AV11" i="75"/>
  <c r="AM11" i="75"/>
  <c r="AD11" i="75"/>
  <c r="V11" i="75"/>
  <c r="M11" i="75"/>
  <c r="BD11" i="75"/>
  <c r="AU11" i="75"/>
  <c r="AL11" i="75"/>
  <c r="AC11" i="75"/>
  <c r="U11" i="75"/>
  <c r="L11" i="75"/>
  <c r="BK11" i="75"/>
  <c r="BC11" i="75"/>
  <c r="AT11" i="75"/>
  <c r="AK11" i="75"/>
  <c r="AB11" i="75"/>
  <c r="S11" i="75"/>
  <c r="K11" i="75"/>
  <c r="BJ11" i="75"/>
  <c r="BB11" i="75"/>
  <c r="AS11" i="75"/>
  <c r="AJ11" i="75"/>
  <c r="AA11" i="75"/>
  <c r="R11" i="75"/>
  <c r="J11" i="75"/>
  <c r="BI11" i="75"/>
  <c r="AZ11" i="75"/>
  <c r="AR11" i="75"/>
  <c r="AI11" i="75"/>
  <c r="Z11" i="75"/>
  <c r="Q11" i="75"/>
  <c r="BH11" i="75"/>
  <c r="AY11" i="75"/>
  <c r="AQ11" i="75"/>
  <c r="AH11" i="75"/>
  <c r="Y11" i="75"/>
  <c r="P11" i="75"/>
  <c r="BG11" i="75"/>
  <c r="AX11" i="75"/>
  <c r="AO11" i="75"/>
  <c r="AG11" i="75"/>
  <c r="X11" i="75"/>
  <c r="O11" i="75"/>
  <c r="BK18" i="67"/>
  <c r="BC18" i="67"/>
  <c r="AT18" i="67"/>
  <c r="AK18" i="67"/>
  <c r="AB18" i="67"/>
  <c r="S18" i="67"/>
  <c r="K18" i="67"/>
  <c r="BJ18" i="67"/>
  <c r="BB18" i="67"/>
  <c r="AS18" i="67"/>
  <c r="AJ18" i="67"/>
  <c r="AA18" i="67"/>
  <c r="R18" i="67"/>
  <c r="J18" i="67"/>
  <c r="BI18" i="67"/>
  <c r="AZ18" i="67"/>
  <c r="AR18" i="67"/>
  <c r="AI18" i="67"/>
  <c r="Z18" i="67"/>
  <c r="Q18" i="67"/>
  <c r="BH18" i="67"/>
  <c r="AY18" i="67"/>
  <c r="AQ18" i="67"/>
  <c r="AH18" i="67"/>
  <c r="Y18" i="67"/>
  <c r="P18" i="67"/>
  <c r="BG18" i="67"/>
  <c r="AX18" i="67"/>
  <c r="AO18" i="67"/>
  <c r="AG18" i="67"/>
  <c r="X18" i="67"/>
  <c r="O18" i="67"/>
  <c r="BF18" i="67"/>
  <c r="AW18" i="67"/>
  <c r="AN18" i="67"/>
  <c r="AF18" i="67"/>
  <c r="W18" i="67"/>
  <c r="N18" i="67"/>
  <c r="BE18" i="67"/>
  <c r="AV18" i="67"/>
  <c r="AM18" i="67"/>
  <c r="AD18" i="67"/>
  <c r="V18" i="67"/>
  <c r="M18" i="67"/>
  <c r="BD18" i="67"/>
  <c r="AU18" i="67"/>
  <c r="AL18" i="67"/>
  <c r="AC18" i="67"/>
  <c r="U18" i="67"/>
  <c r="L18" i="67"/>
  <c r="BI24" i="48"/>
  <c r="AZ24" i="48"/>
  <c r="AR24" i="48"/>
  <c r="AI24" i="48"/>
  <c r="Z24" i="48"/>
  <c r="Q24" i="48"/>
  <c r="BH24" i="48"/>
  <c r="AY24" i="48"/>
  <c r="AQ24" i="48"/>
  <c r="AH24" i="48"/>
  <c r="Y24" i="48"/>
  <c r="P24" i="48"/>
  <c r="BG24" i="48"/>
  <c r="AX24" i="48"/>
  <c r="AO24" i="48"/>
  <c r="AG24" i="48"/>
  <c r="X24" i="48"/>
  <c r="O24" i="48"/>
  <c r="BF24" i="48"/>
  <c r="AW24" i="48"/>
  <c r="AN24" i="48"/>
  <c r="AF24" i="48"/>
  <c r="W24" i="48"/>
  <c r="N24" i="48"/>
  <c r="BE24" i="48"/>
  <c r="AV24" i="48"/>
  <c r="AM24" i="48"/>
  <c r="AD24" i="48"/>
  <c r="V24" i="48"/>
  <c r="M24" i="48"/>
  <c r="BD24" i="48"/>
  <c r="AU24" i="48"/>
  <c r="AL24" i="48"/>
  <c r="AC24" i="48"/>
  <c r="U24" i="48"/>
  <c r="L24" i="48"/>
  <c r="BK24" i="48"/>
  <c r="BC24" i="48"/>
  <c r="AT24" i="48"/>
  <c r="AK24" i="48"/>
  <c r="AB24" i="48"/>
  <c r="S24" i="48"/>
  <c r="K24" i="48"/>
  <c r="BJ24" i="48"/>
  <c r="BB24" i="48"/>
  <c r="AS24" i="48"/>
  <c r="AJ24" i="48"/>
  <c r="AA24" i="48"/>
  <c r="R24" i="48"/>
  <c r="J24" i="48"/>
  <c r="BJ10" i="44"/>
  <c r="BB10" i="44"/>
  <c r="AS10" i="44"/>
  <c r="AJ10" i="44"/>
  <c r="AA10" i="44"/>
  <c r="R10" i="44"/>
  <c r="J10" i="44"/>
  <c r="BI10" i="44"/>
  <c r="AZ10" i="44"/>
  <c r="AR10" i="44"/>
  <c r="AI10" i="44"/>
  <c r="Z10" i="44"/>
  <c r="Q10" i="44"/>
  <c r="BH10" i="44"/>
  <c r="AY10" i="44"/>
  <c r="AQ10" i="44"/>
  <c r="AH10" i="44"/>
  <c r="Y10" i="44"/>
  <c r="P10" i="44"/>
  <c r="BG10" i="44"/>
  <c r="AX10" i="44"/>
  <c r="AO10" i="44"/>
  <c r="AG10" i="44"/>
  <c r="X10" i="44"/>
  <c r="O10" i="44"/>
  <c r="BF10" i="44"/>
  <c r="AW10" i="44"/>
  <c r="AN10" i="44"/>
  <c r="AF10" i="44"/>
  <c r="W10" i="44"/>
  <c r="N10" i="44"/>
  <c r="BE10" i="44"/>
  <c r="AV10" i="44"/>
  <c r="AM10" i="44"/>
  <c r="AD10" i="44"/>
  <c r="V10" i="44"/>
  <c r="M10" i="44"/>
  <c r="BD10" i="44"/>
  <c r="AU10" i="44"/>
  <c r="AL10" i="44"/>
  <c r="AC10" i="44"/>
  <c r="U10" i="44"/>
  <c r="L10" i="44"/>
  <c r="BK10" i="44"/>
  <c r="BC10" i="44"/>
  <c r="AT10" i="44"/>
  <c r="AK10" i="44"/>
  <c r="AB10" i="44"/>
  <c r="S10" i="44"/>
  <c r="K10" i="44"/>
  <c r="BG18" i="62"/>
  <c r="AX18" i="62"/>
  <c r="AO18" i="62"/>
  <c r="AG18" i="62"/>
  <c r="X18" i="62"/>
  <c r="O18" i="62"/>
  <c r="BE18" i="62"/>
  <c r="AV18" i="62"/>
  <c r="AM18" i="62"/>
  <c r="AD18" i="62"/>
  <c r="V18" i="62"/>
  <c r="M18" i="62"/>
  <c r="BD18" i="62"/>
  <c r="AU18" i="62"/>
  <c r="AL18" i="62"/>
  <c r="AC18" i="62"/>
  <c r="U18" i="62"/>
  <c r="L18" i="62"/>
  <c r="BK18" i="62"/>
  <c r="BC18" i="62"/>
  <c r="AT18" i="62"/>
  <c r="AK18" i="62"/>
  <c r="AB18" i="62"/>
  <c r="S18" i="62"/>
  <c r="K18" i="62"/>
  <c r="BI18" i="62"/>
  <c r="AZ18" i="62"/>
  <c r="AR18" i="62"/>
  <c r="AI18" i="62"/>
  <c r="BH18" i="62"/>
  <c r="AY18" i="62"/>
  <c r="AQ18" i="62"/>
  <c r="AH18" i="62"/>
  <c r="Y18" i="62"/>
  <c r="P18" i="62"/>
  <c r="AN18" i="62"/>
  <c r="N18" i="62"/>
  <c r="AJ18" i="62"/>
  <c r="J18" i="62"/>
  <c r="AF18" i="62"/>
  <c r="BJ18" i="62"/>
  <c r="AA18" i="62"/>
  <c r="BF18" i="62"/>
  <c r="Z18" i="62"/>
  <c r="BB18" i="62"/>
  <c r="W18" i="62"/>
  <c r="AW18" i="62"/>
  <c r="R18" i="62"/>
  <c r="AS18" i="62"/>
  <c r="Q18" i="62"/>
  <c r="BE22" i="89"/>
  <c r="AV22" i="89"/>
  <c r="AM22" i="89"/>
  <c r="AD22" i="89"/>
  <c r="V22" i="89"/>
  <c r="M22" i="89"/>
  <c r="BD22" i="89"/>
  <c r="AU22" i="89"/>
  <c r="AL22" i="89"/>
  <c r="AC22" i="89"/>
  <c r="U22" i="89"/>
  <c r="L22" i="89"/>
  <c r="BK22" i="89"/>
  <c r="BC22" i="89"/>
  <c r="AT22" i="89"/>
  <c r="AK22" i="89"/>
  <c r="AB22" i="89"/>
  <c r="S22" i="89"/>
  <c r="K22" i="89"/>
  <c r="BJ22" i="89"/>
  <c r="BB22" i="89"/>
  <c r="AS22" i="89"/>
  <c r="AJ22" i="89"/>
  <c r="AA22" i="89"/>
  <c r="R22" i="89"/>
  <c r="J22" i="89"/>
  <c r="BI22" i="89"/>
  <c r="AZ22" i="89"/>
  <c r="AR22" i="89"/>
  <c r="AI22" i="89"/>
  <c r="Z22" i="89"/>
  <c r="Q22" i="89"/>
  <c r="BH22" i="89"/>
  <c r="AY22" i="89"/>
  <c r="AQ22" i="89"/>
  <c r="AH22" i="89"/>
  <c r="Y22" i="89"/>
  <c r="P22" i="89"/>
  <c r="BG22" i="89"/>
  <c r="AX22" i="89"/>
  <c r="AO22" i="89"/>
  <c r="AG22" i="89"/>
  <c r="X22" i="89"/>
  <c r="O22" i="89"/>
  <c r="W22" i="89"/>
  <c r="N22" i="89"/>
  <c r="BF22" i="89"/>
  <c r="AW22" i="89"/>
  <c r="AN22" i="89"/>
  <c r="AF22" i="89"/>
  <c r="BJ19" i="69"/>
  <c r="BB19" i="69"/>
  <c r="AS19" i="69"/>
  <c r="AJ19" i="69"/>
  <c r="AA19" i="69"/>
  <c r="R19" i="69"/>
  <c r="J19" i="69"/>
  <c r="BI19" i="69"/>
  <c r="AZ19" i="69"/>
  <c r="AR19" i="69"/>
  <c r="AI19" i="69"/>
  <c r="Z19" i="69"/>
  <c r="Q19" i="69"/>
  <c r="BH19" i="69"/>
  <c r="AY19" i="69"/>
  <c r="AQ19" i="69"/>
  <c r="AH19" i="69"/>
  <c r="Y19" i="69"/>
  <c r="P19" i="69"/>
  <c r="BG19" i="69"/>
  <c r="AX19" i="69"/>
  <c r="AO19" i="69"/>
  <c r="AG19" i="69"/>
  <c r="X19" i="69"/>
  <c r="O19" i="69"/>
  <c r="BF19" i="69"/>
  <c r="AW19" i="69"/>
  <c r="AN19" i="69"/>
  <c r="AF19" i="69"/>
  <c r="W19" i="69"/>
  <c r="N19" i="69"/>
  <c r="BE19" i="69"/>
  <c r="AV19" i="69"/>
  <c r="AM19" i="69"/>
  <c r="AD19" i="69"/>
  <c r="V19" i="69"/>
  <c r="M19" i="69"/>
  <c r="BD19" i="69"/>
  <c r="AU19" i="69"/>
  <c r="AL19" i="69"/>
  <c r="AC19" i="69"/>
  <c r="U19" i="69"/>
  <c r="L19" i="69"/>
  <c r="BK19" i="69"/>
  <c r="BC19" i="69"/>
  <c r="AT19" i="69"/>
  <c r="AK19" i="69"/>
  <c r="AB19" i="69"/>
  <c r="S19" i="69"/>
  <c r="K19" i="69"/>
  <c r="BK14" i="67"/>
  <c r="BC14" i="67"/>
  <c r="AT14" i="67"/>
  <c r="AK14" i="67"/>
  <c r="AB14" i="67"/>
  <c r="S14" i="67"/>
  <c r="K14" i="67"/>
  <c r="BJ14" i="67"/>
  <c r="BB14" i="67"/>
  <c r="AS14" i="67"/>
  <c r="AJ14" i="67"/>
  <c r="AA14" i="67"/>
  <c r="R14" i="67"/>
  <c r="J14" i="67"/>
  <c r="BI14" i="67"/>
  <c r="AZ14" i="67"/>
  <c r="AR14" i="67"/>
  <c r="AI14" i="67"/>
  <c r="Z14" i="67"/>
  <c r="Q14" i="67"/>
  <c r="BH14" i="67"/>
  <c r="AY14" i="67"/>
  <c r="AQ14" i="67"/>
  <c r="AH14" i="67"/>
  <c r="Y14" i="67"/>
  <c r="P14" i="67"/>
  <c r="BG14" i="67"/>
  <c r="AX14" i="67"/>
  <c r="AO14" i="67"/>
  <c r="AG14" i="67"/>
  <c r="X14" i="67"/>
  <c r="O14" i="67"/>
  <c r="BF14" i="67"/>
  <c r="AW14" i="67"/>
  <c r="AN14" i="67"/>
  <c r="AF14" i="67"/>
  <c r="W14" i="67"/>
  <c r="N14" i="67"/>
  <c r="BE14" i="67"/>
  <c r="AV14" i="67"/>
  <c r="AM14" i="67"/>
  <c r="AD14" i="67"/>
  <c r="V14" i="67"/>
  <c r="M14" i="67"/>
  <c r="BD14" i="67"/>
  <c r="AU14" i="67"/>
  <c r="AL14" i="67"/>
  <c r="AC14" i="67"/>
  <c r="U14" i="67"/>
  <c r="L14" i="67"/>
  <c r="BF12" i="49"/>
  <c r="AW12" i="49"/>
  <c r="AN12" i="49"/>
  <c r="AF12" i="49"/>
  <c r="W12" i="49"/>
  <c r="N12" i="49"/>
  <c r="BE12" i="49"/>
  <c r="AV12" i="49"/>
  <c r="AM12" i="49"/>
  <c r="AD12" i="49"/>
  <c r="V12" i="49"/>
  <c r="M12" i="49"/>
  <c r="BD12" i="49"/>
  <c r="AU12" i="49"/>
  <c r="AL12" i="49"/>
  <c r="AC12" i="49"/>
  <c r="U12" i="49"/>
  <c r="L12" i="49"/>
  <c r="BK12" i="49"/>
  <c r="BC12" i="49"/>
  <c r="AT12" i="49"/>
  <c r="AK12" i="49"/>
  <c r="AB12" i="49"/>
  <c r="S12" i="49"/>
  <c r="K12" i="49"/>
  <c r="BJ12" i="49"/>
  <c r="BB12" i="49"/>
  <c r="AS12" i="49"/>
  <c r="AJ12" i="49"/>
  <c r="AA12" i="49"/>
  <c r="R12" i="49"/>
  <c r="J12" i="49"/>
  <c r="BI12" i="49"/>
  <c r="AZ12" i="49"/>
  <c r="AR12" i="49"/>
  <c r="AI12" i="49"/>
  <c r="Z12" i="49"/>
  <c r="Q12" i="49"/>
  <c r="BH12" i="49"/>
  <c r="AY12" i="49"/>
  <c r="AQ12" i="49"/>
  <c r="AH12" i="49"/>
  <c r="Y12" i="49"/>
  <c r="P12" i="49"/>
  <c r="BG12" i="49"/>
  <c r="AX12" i="49"/>
  <c r="AO12" i="49"/>
  <c r="AG12" i="49"/>
  <c r="X12" i="49"/>
  <c r="O12" i="49"/>
  <c r="BE14" i="43"/>
  <c r="AV14" i="43"/>
  <c r="AM14" i="43"/>
  <c r="AD14" i="43"/>
  <c r="V14" i="43"/>
  <c r="M14" i="43"/>
  <c r="BD14" i="43"/>
  <c r="AU14" i="43"/>
  <c r="AL14" i="43"/>
  <c r="AC14" i="43"/>
  <c r="U14" i="43"/>
  <c r="L14" i="43"/>
  <c r="BK14" i="43"/>
  <c r="BC14" i="43"/>
  <c r="AT14" i="43"/>
  <c r="AK14" i="43"/>
  <c r="AB14" i="43"/>
  <c r="S14" i="43"/>
  <c r="K14" i="43"/>
  <c r="BJ14" i="43"/>
  <c r="BB14" i="43"/>
  <c r="AS14" i="43"/>
  <c r="AJ14" i="43"/>
  <c r="AA14" i="43"/>
  <c r="R14" i="43"/>
  <c r="J14" i="43"/>
  <c r="BH14" i="43"/>
  <c r="AY14" i="43"/>
  <c r="AQ14" i="43"/>
  <c r="AH14" i="43"/>
  <c r="Y14" i="43"/>
  <c r="P14" i="43"/>
  <c r="BG14" i="43"/>
  <c r="AX14" i="43"/>
  <c r="AO14" i="43"/>
  <c r="AG14" i="43"/>
  <c r="X14" i="43"/>
  <c r="O14" i="43"/>
  <c r="BF14" i="43"/>
  <c r="AW14" i="43"/>
  <c r="AN14" i="43"/>
  <c r="AF14" i="43"/>
  <c r="W14" i="43"/>
  <c r="N14" i="43"/>
  <c r="BI14" i="43"/>
  <c r="AZ14" i="43"/>
  <c r="AR14" i="43"/>
  <c r="AI14" i="43"/>
  <c r="Z14" i="43"/>
  <c r="Q14" i="43"/>
  <c r="BD12" i="80"/>
  <c r="AU12" i="80"/>
  <c r="AL12" i="80"/>
  <c r="AC12" i="80"/>
  <c r="U12" i="80"/>
  <c r="L12" i="80"/>
  <c r="BK12" i="80"/>
  <c r="BC12" i="80"/>
  <c r="AT12" i="80"/>
  <c r="AK12" i="80"/>
  <c r="AB12" i="80"/>
  <c r="S12" i="80"/>
  <c r="K12" i="80"/>
  <c r="BJ12" i="80"/>
  <c r="BB12" i="80"/>
  <c r="AS12" i="80"/>
  <c r="AJ12" i="80"/>
  <c r="AA12" i="80"/>
  <c r="R12" i="80"/>
  <c r="J12" i="80"/>
  <c r="BI12" i="80"/>
  <c r="AZ12" i="80"/>
  <c r="AR12" i="80"/>
  <c r="AI12" i="80"/>
  <c r="Z12" i="80"/>
  <c r="Q12" i="80"/>
  <c r="BH12" i="80"/>
  <c r="AY12" i="80"/>
  <c r="AQ12" i="80"/>
  <c r="AH12" i="80"/>
  <c r="Y12" i="80"/>
  <c r="P12" i="80"/>
  <c r="BG12" i="80"/>
  <c r="AX12" i="80"/>
  <c r="AO12" i="80"/>
  <c r="AG12" i="80"/>
  <c r="X12" i="80"/>
  <c r="O12" i="80"/>
  <c r="BF12" i="80"/>
  <c r="AW12" i="80"/>
  <c r="AN12" i="80"/>
  <c r="AF12" i="80"/>
  <c r="W12" i="80"/>
  <c r="N12" i="80"/>
  <c r="BE12" i="80"/>
  <c r="AV12" i="80"/>
  <c r="AM12" i="80"/>
  <c r="AD12" i="80"/>
  <c r="V12" i="80"/>
  <c r="M12" i="80"/>
  <c r="BJ23" i="66"/>
  <c r="BB23" i="66"/>
  <c r="AS23" i="66"/>
  <c r="AJ23" i="66"/>
  <c r="AA23" i="66"/>
  <c r="R23" i="66"/>
  <c r="J23" i="66"/>
  <c r="BI23" i="66"/>
  <c r="AZ23" i="66"/>
  <c r="AR23" i="66"/>
  <c r="AI23" i="66"/>
  <c r="Z23" i="66"/>
  <c r="Q23" i="66"/>
  <c r="BH23" i="66"/>
  <c r="AY23" i="66"/>
  <c r="AQ23" i="66"/>
  <c r="AH23" i="66"/>
  <c r="Y23" i="66"/>
  <c r="P23" i="66"/>
  <c r="BG23" i="66"/>
  <c r="AX23" i="66"/>
  <c r="AO23" i="66"/>
  <c r="AG23" i="66"/>
  <c r="X23" i="66"/>
  <c r="O23" i="66"/>
  <c r="BF23" i="66"/>
  <c r="AW23" i="66"/>
  <c r="AN23" i="66"/>
  <c r="AF23" i="66"/>
  <c r="W23" i="66"/>
  <c r="N23" i="66"/>
  <c r="BE23" i="66"/>
  <c r="AV23" i="66"/>
  <c r="AM23" i="66"/>
  <c r="AD23" i="66"/>
  <c r="V23" i="66"/>
  <c r="M23" i="66"/>
  <c r="BD23" i="66"/>
  <c r="AU23" i="66"/>
  <c r="AL23" i="66"/>
  <c r="AC23" i="66"/>
  <c r="U23" i="66"/>
  <c r="L23" i="66"/>
  <c r="BK23" i="66"/>
  <c r="BC23" i="66"/>
  <c r="AT23" i="66"/>
  <c r="AK23" i="66"/>
  <c r="AB23" i="66"/>
  <c r="S23" i="66"/>
  <c r="K23" i="66"/>
  <c r="BE17" i="48"/>
  <c r="AV17" i="48"/>
  <c r="AM17" i="48"/>
  <c r="AD17" i="48"/>
  <c r="V17" i="48"/>
  <c r="M17" i="48"/>
  <c r="BD17" i="48"/>
  <c r="AU17" i="48"/>
  <c r="AL17" i="48"/>
  <c r="AC17" i="48"/>
  <c r="U17" i="48"/>
  <c r="L17" i="48"/>
  <c r="BK17" i="48"/>
  <c r="BC17" i="48"/>
  <c r="AT17" i="48"/>
  <c r="AK17" i="48"/>
  <c r="AB17" i="48"/>
  <c r="S17" i="48"/>
  <c r="K17" i="48"/>
  <c r="BJ17" i="48"/>
  <c r="BB17" i="48"/>
  <c r="AS17" i="48"/>
  <c r="AJ17" i="48"/>
  <c r="AA17" i="48"/>
  <c r="R17" i="48"/>
  <c r="J17" i="48"/>
  <c r="BI17" i="48"/>
  <c r="AZ17" i="48"/>
  <c r="AR17" i="48"/>
  <c r="AI17" i="48"/>
  <c r="Z17" i="48"/>
  <c r="Q17" i="48"/>
  <c r="BH17" i="48"/>
  <c r="AY17" i="48"/>
  <c r="AQ17" i="48"/>
  <c r="AH17" i="48"/>
  <c r="Y17" i="48"/>
  <c r="P17" i="48"/>
  <c r="BG17" i="48"/>
  <c r="AX17" i="48"/>
  <c r="AO17" i="48"/>
  <c r="AG17" i="48"/>
  <c r="X17" i="48"/>
  <c r="O17" i="48"/>
  <c r="BF17" i="48"/>
  <c r="AW17" i="48"/>
  <c r="AN17" i="48"/>
  <c r="AF17" i="48"/>
  <c r="W17" i="48"/>
  <c r="N17" i="48"/>
  <c r="BD19" i="42"/>
  <c r="AU19" i="42"/>
  <c r="AL19" i="42"/>
  <c r="AC19" i="42"/>
  <c r="U19" i="42"/>
  <c r="L19" i="42"/>
  <c r="BK19" i="42"/>
  <c r="BC19" i="42"/>
  <c r="AT19" i="42"/>
  <c r="AK19" i="42"/>
  <c r="AB19" i="42"/>
  <c r="S19" i="42"/>
  <c r="K19" i="42"/>
  <c r="BJ19" i="42"/>
  <c r="BB19" i="42"/>
  <c r="AS19" i="42"/>
  <c r="AJ19" i="42"/>
  <c r="AA19" i="42"/>
  <c r="R19" i="42"/>
  <c r="J19" i="42"/>
  <c r="BI19" i="42"/>
  <c r="AZ19" i="42"/>
  <c r="AR19" i="42"/>
  <c r="AI19" i="42"/>
  <c r="Z19" i="42"/>
  <c r="Q19" i="42"/>
  <c r="BH19" i="42"/>
  <c r="AY19" i="42"/>
  <c r="AQ19" i="42"/>
  <c r="AH19" i="42"/>
  <c r="Y19" i="42"/>
  <c r="P19" i="42"/>
  <c r="BG19" i="42"/>
  <c r="AX19" i="42"/>
  <c r="AO19" i="42"/>
  <c r="AG19" i="42"/>
  <c r="X19" i="42"/>
  <c r="O19" i="42"/>
  <c r="BF19" i="42"/>
  <c r="AW19" i="42"/>
  <c r="AN19" i="42"/>
  <c r="AF19" i="42"/>
  <c r="W19" i="42"/>
  <c r="N19" i="42"/>
  <c r="BE19" i="42"/>
  <c r="AV19" i="42"/>
  <c r="AM19" i="42"/>
  <c r="AD19" i="42"/>
  <c r="V19" i="42"/>
  <c r="M19" i="42"/>
  <c r="BG15" i="51"/>
  <c r="AX15" i="51"/>
  <c r="AO15" i="51"/>
  <c r="AG15" i="51"/>
  <c r="X15" i="51"/>
  <c r="O15" i="51"/>
  <c r="BF15" i="51"/>
  <c r="AW15" i="51"/>
  <c r="AN15" i="51"/>
  <c r="AF15" i="51"/>
  <c r="W15" i="51"/>
  <c r="N15" i="51"/>
  <c r="BE15" i="51"/>
  <c r="AV15" i="51"/>
  <c r="AM15" i="51"/>
  <c r="AD15" i="51"/>
  <c r="V15" i="51"/>
  <c r="M15" i="51"/>
  <c r="BD15" i="51"/>
  <c r="AU15" i="51"/>
  <c r="AL15" i="51"/>
  <c r="AC15" i="51"/>
  <c r="U15" i="51"/>
  <c r="L15" i="51"/>
  <c r="BK15" i="51"/>
  <c r="BC15" i="51"/>
  <c r="AT15" i="51"/>
  <c r="AK15" i="51"/>
  <c r="AB15" i="51"/>
  <c r="S15" i="51"/>
  <c r="K15" i="51"/>
  <c r="BJ15" i="51"/>
  <c r="BB15" i="51"/>
  <c r="AS15" i="51"/>
  <c r="AJ15" i="51"/>
  <c r="AA15" i="51"/>
  <c r="R15" i="51"/>
  <c r="J15" i="51"/>
  <c r="BI15" i="51"/>
  <c r="AZ15" i="51"/>
  <c r="AR15" i="51"/>
  <c r="AI15" i="51"/>
  <c r="Z15" i="51"/>
  <c r="Q15" i="51"/>
  <c r="BH15" i="51"/>
  <c r="AY15" i="51"/>
  <c r="AQ15" i="51"/>
  <c r="AH15" i="51"/>
  <c r="Y15" i="51"/>
  <c r="P15" i="51"/>
  <c r="BI22" i="48"/>
  <c r="AZ22" i="48"/>
  <c r="AR22" i="48"/>
  <c r="AI22" i="48"/>
  <c r="Z22" i="48"/>
  <c r="Q22" i="48"/>
  <c r="BH22" i="48"/>
  <c r="AY22" i="48"/>
  <c r="AQ22" i="48"/>
  <c r="AH22" i="48"/>
  <c r="Y22" i="48"/>
  <c r="P22" i="48"/>
  <c r="BG22" i="48"/>
  <c r="AX22" i="48"/>
  <c r="AO22" i="48"/>
  <c r="AG22" i="48"/>
  <c r="X22" i="48"/>
  <c r="O22" i="48"/>
  <c r="BF22" i="48"/>
  <c r="AW22" i="48"/>
  <c r="AN22" i="48"/>
  <c r="AF22" i="48"/>
  <c r="W22" i="48"/>
  <c r="N22" i="48"/>
  <c r="BE22" i="48"/>
  <c r="AV22" i="48"/>
  <c r="AM22" i="48"/>
  <c r="AD22" i="48"/>
  <c r="V22" i="48"/>
  <c r="M22" i="48"/>
  <c r="BD22" i="48"/>
  <c r="AU22" i="48"/>
  <c r="AL22" i="48"/>
  <c r="AC22" i="48"/>
  <c r="U22" i="48"/>
  <c r="L22" i="48"/>
  <c r="BK22" i="48"/>
  <c r="BC22" i="48"/>
  <c r="AT22" i="48"/>
  <c r="AK22" i="48"/>
  <c r="AB22" i="48"/>
  <c r="S22" i="48"/>
  <c r="K22" i="48"/>
  <c r="BJ22" i="48"/>
  <c r="BB22" i="48"/>
  <c r="AS22" i="48"/>
  <c r="AJ22" i="48"/>
  <c r="AA22" i="48"/>
  <c r="R22" i="48"/>
  <c r="J22" i="48"/>
  <c r="BF16" i="69"/>
  <c r="AW16" i="69"/>
  <c r="AN16" i="69"/>
  <c r="AF16" i="69"/>
  <c r="W16" i="69"/>
  <c r="N16" i="69"/>
  <c r="BE16" i="69"/>
  <c r="AV16" i="69"/>
  <c r="AM16" i="69"/>
  <c r="AD16" i="69"/>
  <c r="V16" i="69"/>
  <c r="M16" i="69"/>
  <c r="BD16" i="69"/>
  <c r="AU16" i="69"/>
  <c r="AL16" i="69"/>
  <c r="AC16" i="69"/>
  <c r="U16" i="69"/>
  <c r="L16" i="69"/>
  <c r="BK16" i="69"/>
  <c r="BC16" i="69"/>
  <c r="AT16" i="69"/>
  <c r="AK16" i="69"/>
  <c r="AB16" i="69"/>
  <c r="S16" i="69"/>
  <c r="K16" i="69"/>
  <c r="BJ16" i="69"/>
  <c r="BB16" i="69"/>
  <c r="AS16" i="69"/>
  <c r="AJ16" i="69"/>
  <c r="AA16" i="69"/>
  <c r="R16" i="69"/>
  <c r="J16" i="69"/>
  <c r="BI16" i="69"/>
  <c r="AZ16" i="69"/>
  <c r="AR16" i="69"/>
  <c r="AI16" i="69"/>
  <c r="Z16" i="69"/>
  <c r="Q16" i="69"/>
  <c r="BH16" i="69"/>
  <c r="AY16" i="69"/>
  <c r="AQ16" i="69"/>
  <c r="AH16" i="69"/>
  <c r="Y16" i="69"/>
  <c r="P16" i="69"/>
  <c r="BG16" i="69"/>
  <c r="AX16" i="69"/>
  <c r="AO16" i="69"/>
  <c r="AG16" i="69"/>
  <c r="X16" i="69"/>
  <c r="O16" i="69"/>
  <c r="BJ22" i="74"/>
  <c r="BB22" i="74"/>
  <c r="AS22" i="74"/>
  <c r="AJ22" i="74"/>
  <c r="AA22" i="74"/>
  <c r="R22" i="74"/>
  <c r="J22" i="74"/>
  <c r="BF22" i="74"/>
  <c r="AW22" i="74"/>
  <c r="AN22" i="74"/>
  <c r="AF22" i="74"/>
  <c r="W22" i="74"/>
  <c r="N22" i="74"/>
  <c r="BD22" i="74"/>
  <c r="AR22" i="74"/>
  <c r="AG22" i="74"/>
  <c r="U22" i="74"/>
  <c r="BC22" i="74"/>
  <c r="AQ22" i="74"/>
  <c r="AD22" i="74"/>
  <c r="S22" i="74"/>
  <c r="AZ22" i="74"/>
  <c r="AO22" i="74"/>
  <c r="AC22" i="74"/>
  <c r="Q22" i="74"/>
  <c r="BK22" i="74"/>
  <c r="AY22" i="74"/>
  <c r="AM22" i="74"/>
  <c r="AB22" i="74"/>
  <c r="P22" i="74"/>
  <c r="BI22" i="74"/>
  <c r="AX22" i="74"/>
  <c r="AL22" i="74"/>
  <c r="Z22" i="74"/>
  <c r="O22" i="74"/>
  <c r="BH22" i="74"/>
  <c r="AV22" i="74"/>
  <c r="AK22" i="74"/>
  <c r="Y22" i="74"/>
  <c r="M22" i="74"/>
  <c r="BG22" i="74"/>
  <c r="AU22" i="74"/>
  <c r="AI22" i="74"/>
  <c r="X22" i="74"/>
  <c r="L22" i="74"/>
  <c r="BE22" i="74"/>
  <c r="AT22" i="74"/>
  <c r="AH22" i="74"/>
  <c r="V22" i="74"/>
  <c r="K22" i="74"/>
  <c r="BE16" i="89"/>
  <c r="AV16" i="89"/>
  <c r="AM16" i="89"/>
  <c r="AD16" i="89"/>
  <c r="V16" i="89"/>
  <c r="M16" i="89"/>
  <c r="BD16" i="89"/>
  <c r="AU16" i="89"/>
  <c r="AL16" i="89"/>
  <c r="AC16" i="89"/>
  <c r="U16" i="89"/>
  <c r="L16" i="89"/>
  <c r="BK16" i="89"/>
  <c r="BC16" i="89"/>
  <c r="AT16" i="89"/>
  <c r="AK16" i="89"/>
  <c r="AB16" i="89"/>
  <c r="S16" i="89"/>
  <c r="K16" i="89"/>
  <c r="BJ16" i="89"/>
  <c r="BB16" i="89"/>
  <c r="AS16" i="89"/>
  <c r="AJ16" i="89"/>
  <c r="AA16" i="89"/>
  <c r="R16" i="89"/>
  <c r="J16" i="89"/>
  <c r="BI16" i="89"/>
  <c r="AZ16" i="89"/>
  <c r="AR16" i="89"/>
  <c r="AI16" i="89"/>
  <c r="Z16" i="89"/>
  <c r="Q16" i="89"/>
  <c r="BH16" i="89"/>
  <c r="AY16" i="89"/>
  <c r="AQ16" i="89"/>
  <c r="AH16" i="89"/>
  <c r="Y16" i="89"/>
  <c r="P16" i="89"/>
  <c r="BG16" i="89"/>
  <c r="AX16" i="89"/>
  <c r="AO16" i="89"/>
  <c r="AG16" i="89"/>
  <c r="X16" i="89"/>
  <c r="O16" i="89"/>
  <c r="N16" i="89"/>
  <c r="BF16" i="89"/>
  <c r="AW16" i="89"/>
  <c r="AN16" i="89"/>
  <c r="AF16" i="89"/>
  <c r="W16" i="89"/>
  <c r="BH22" i="91"/>
  <c r="AY22" i="91"/>
  <c r="AQ22" i="91"/>
  <c r="AH22" i="91"/>
  <c r="Y22" i="91"/>
  <c r="P22" i="91"/>
  <c r="BG22" i="91"/>
  <c r="AX22" i="91"/>
  <c r="AO22" i="91"/>
  <c r="AG22" i="91"/>
  <c r="X22" i="91"/>
  <c r="O22" i="91"/>
  <c r="BF22" i="91"/>
  <c r="AW22" i="91"/>
  <c r="AN22" i="91"/>
  <c r="AF22" i="91"/>
  <c r="W22" i="91"/>
  <c r="N22" i="91"/>
  <c r="BE22" i="91"/>
  <c r="AV22" i="91"/>
  <c r="AM22" i="91"/>
  <c r="AD22" i="91"/>
  <c r="V22" i="91"/>
  <c r="M22" i="91"/>
  <c r="BK22" i="91"/>
  <c r="BC22" i="91"/>
  <c r="AT22" i="91"/>
  <c r="AK22" i="91"/>
  <c r="AB22" i="91"/>
  <c r="S22" i="91"/>
  <c r="K22" i="91"/>
  <c r="BJ22" i="91"/>
  <c r="BB22" i="91"/>
  <c r="AS22" i="91"/>
  <c r="AJ22" i="91"/>
  <c r="AA22" i="91"/>
  <c r="R22" i="91"/>
  <c r="J22" i="91"/>
  <c r="AI22" i="91"/>
  <c r="AC22" i="91"/>
  <c r="BI22" i="91"/>
  <c r="Z22" i="91"/>
  <c r="BD22" i="91"/>
  <c r="U22" i="91"/>
  <c r="AZ22" i="91"/>
  <c r="Q22" i="91"/>
  <c r="AU22" i="91"/>
  <c r="L22" i="91"/>
  <c r="AR22" i="91"/>
  <c r="AL22" i="91"/>
  <c r="BJ17" i="93"/>
  <c r="BB17" i="93"/>
  <c r="AS17" i="93"/>
  <c r="AJ17" i="93"/>
  <c r="AA17" i="93"/>
  <c r="R17" i="93"/>
  <c r="J17" i="93"/>
  <c r="BI17" i="93"/>
  <c r="AZ17" i="93"/>
  <c r="AR17" i="93"/>
  <c r="AI17" i="93"/>
  <c r="Z17" i="93"/>
  <c r="Q17" i="93"/>
  <c r="BH17" i="93"/>
  <c r="AY17" i="93"/>
  <c r="AQ17" i="93"/>
  <c r="AH17" i="93"/>
  <c r="Y17" i="93"/>
  <c r="P17" i="93"/>
  <c r="BG17" i="93"/>
  <c r="AX17" i="93"/>
  <c r="AO17" i="93"/>
  <c r="AG17" i="93"/>
  <c r="X17" i="93"/>
  <c r="O17" i="93"/>
  <c r="BF17" i="93"/>
  <c r="AW17" i="93"/>
  <c r="AN17" i="93"/>
  <c r="AF17" i="93"/>
  <c r="W17" i="93"/>
  <c r="N17" i="93"/>
  <c r="BE17" i="93"/>
  <c r="AV17" i="93"/>
  <c r="AM17" i="93"/>
  <c r="AD17" i="93"/>
  <c r="V17" i="93"/>
  <c r="M17" i="93"/>
  <c r="AC17" i="93"/>
  <c r="BK17" i="93"/>
  <c r="AB17" i="93"/>
  <c r="BD17" i="93"/>
  <c r="U17" i="93"/>
  <c r="BC17" i="93"/>
  <c r="S17" i="93"/>
  <c r="AU17" i="93"/>
  <c r="L17" i="93"/>
  <c r="AT17" i="93"/>
  <c r="K17" i="93"/>
  <c r="AL17" i="93"/>
  <c r="AK17" i="93"/>
  <c r="BH10" i="42"/>
  <c r="AY10" i="42"/>
  <c r="AQ10" i="42"/>
  <c r="AH10" i="42"/>
  <c r="Y10" i="42"/>
  <c r="P10" i="42"/>
  <c r="BG10" i="42"/>
  <c r="AX10" i="42"/>
  <c r="AO10" i="42"/>
  <c r="AG10" i="42"/>
  <c r="X10" i="42"/>
  <c r="O10" i="42"/>
  <c r="BF10" i="42"/>
  <c r="AW10" i="42"/>
  <c r="AN10" i="42"/>
  <c r="AF10" i="42"/>
  <c r="W10" i="42"/>
  <c r="N10" i="42"/>
  <c r="BE10" i="42"/>
  <c r="AV10" i="42"/>
  <c r="AM10" i="42"/>
  <c r="AD10" i="42"/>
  <c r="V10" i="42"/>
  <c r="M10" i="42"/>
  <c r="BD10" i="42"/>
  <c r="AU10" i="42"/>
  <c r="AL10" i="42"/>
  <c r="AC10" i="42"/>
  <c r="U10" i="42"/>
  <c r="L10" i="42"/>
  <c r="BK10" i="42"/>
  <c r="BC10" i="42"/>
  <c r="AT10" i="42"/>
  <c r="AK10" i="42"/>
  <c r="AB10" i="42"/>
  <c r="S10" i="42"/>
  <c r="K10" i="42"/>
  <c r="BJ10" i="42"/>
  <c r="BB10" i="42"/>
  <c r="AS10" i="42"/>
  <c r="AJ10" i="42"/>
  <c r="AA10" i="42"/>
  <c r="R10" i="42"/>
  <c r="J10" i="42"/>
  <c r="BI10" i="42"/>
  <c r="AZ10" i="42"/>
  <c r="AR10" i="42"/>
  <c r="AI10" i="42"/>
  <c r="Z10" i="42"/>
  <c r="Q10" i="42"/>
  <c r="BJ16" i="44"/>
  <c r="BB16" i="44"/>
  <c r="AS16" i="44"/>
  <c r="AJ16" i="44"/>
  <c r="AA16" i="44"/>
  <c r="R16" i="44"/>
  <c r="J16" i="44"/>
  <c r="BI16" i="44"/>
  <c r="AZ16" i="44"/>
  <c r="AR16" i="44"/>
  <c r="AI16" i="44"/>
  <c r="Z16" i="44"/>
  <c r="Q16" i="44"/>
  <c r="BH16" i="44"/>
  <c r="AY16" i="44"/>
  <c r="AQ16" i="44"/>
  <c r="AH16" i="44"/>
  <c r="Y16" i="44"/>
  <c r="P16" i="44"/>
  <c r="BG16" i="44"/>
  <c r="AX16" i="44"/>
  <c r="AO16" i="44"/>
  <c r="AG16" i="44"/>
  <c r="X16" i="44"/>
  <c r="O16" i="44"/>
  <c r="BF16" i="44"/>
  <c r="AW16" i="44"/>
  <c r="AN16" i="44"/>
  <c r="AF16" i="44"/>
  <c r="W16" i="44"/>
  <c r="N16" i="44"/>
  <c r="BE16" i="44"/>
  <c r="AV16" i="44"/>
  <c r="AM16" i="44"/>
  <c r="AD16" i="44"/>
  <c r="V16" i="44"/>
  <c r="M16" i="44"/>
  <c r="BD16" i="44"/>
  <c r="AU16" i="44"/>
  <c r="AL16" i="44"/>
  <c r="AC16" i="44"/>
  <c r="U16" i="44"/>
  <c r="L16" i="44"/>
  <c r="BK16" i="44"/>
  <c r="BC16" i="44"/>
  <c r="AT16" i="44"/>
  <c r="AK16" i="44"/>
  <c r="AB16" i="44"/>
  <c r="S16" i="44"/>
  <c r="K16" i="44"/>
  <c r="BF10" i="66"/>
  <c r="AW10" i="66"/>
  <c r="AN10" i="66"/>
  <c r="AF10" i="66"/>
  <c r="W10" i="66"/>
  <c r="N10" i="66"/>
  <c r="BE10" i="66"/>
  <c r="AV10" i="66"/>
  <c r="AM10" i="66"/>
  <c r="AD10" i="66"/>
  <c r="V10" i="66"/>
  <c r="M10" i="66"/>
  <c r="BD10" i="66"/>
  <c r="AU10" i="66"/>
  <c r="AL10" i="66"/>
  <c r="AC10" i="66"/>
  <c r="U10" i="66"/>
  <c r="L10" i="66"/>
  <c r="BK10" i="66"/>
  <c r="BC10" i="66"/>
  <c r="AT10" i="66"/>
  <c r="AK10" i="66"/>
  <c r="AB10" i="66"/>
  <c r="S10" i="66"/>
  <c r="K10" i="66"/>
  <c r="BJ10" i="66"/>
  <c r="BB10" i="66"/>
  <c r="AS10" i="66"/>
  <c r="AJ10" i="66"/>
  <c r="AA10" i="66"/>
  <c r="R10" i="66"/>
  <c r="J10" i="66"/>
  <c r="BI10" i="66"/>
  <c r="AZ10" i="66"/>
  <c r="AR10" i="66"/>
  <c r="AI10" i="66"/>
  <c r="Z10" i="66"/>
  <c r="Q10" i="66"/>
  <c r="BH10" i="66"/>
  <c r="AY10" i="66"/>
  <c r="AQ10" i="66"/>
  <c r="AH10" i="66"/>
  <c r="Y10" i="66"/>
  <c r="P10" i="66"/>
  <c r="BG10" i="66"/>
  <c r="AX10" i="66"/>
  <c r="AO10" i="66"/>
  <c r="AG10" i="66"/>
  <c r="X10" i="66"/>
  <c r="O10" i="66"/>
  <c r="BJ16" i="68"/>
  <c r="BB16" i="68"/>
  <c r="AS16" i="68"/>
  <c r="AJ16" i="68"/>
  <c r="BF16" i="68"/>
  <c r="AW16" i="68"/>
  <c r="AN16" i="68"/>
  <c r="AF16" i="68"/>
  <c r="BG16" i="68"/>
  <c r="AU16" i="68"/>
  <c r="AI16" i="68"/>
  <c r="Y16" i="68"/>
  <c r="P16" i="68"/>
  <c r="BE16" i="68"/>
  <c r="AT16" i="68"/>
  <c r="AH16" i="68"/>
  <c r="X16" i="68"/>
  <c r="O16" i="68"/>
  <c r="BD16" i="68"/>
  <c r="AR16" i="68"/>
  <c r="AG16" i="68"/>
  <c r="W16" i="68"/>
  <c r="N16" i="68"/>
  <c r="BC16" i="68"/>
  <c r="AQ16" i="68"/>
  <c r="AD16" i="68"/>
  <c r="V16" i="68"/>
  <c r="M16" i="68"/>
  <c r="AZ16" i="68"/>
  <c r="AO16" i="68"/>
  <c r="AC16" i="68"/>
  <c r="U16" i="68"/>
  <c r="L16" i="68"/>
  <c r="BK16" i="68"/>
  <c r="AY16" i="68"/>
  <c r="AM16" i="68"/>
  <c r="AB16" i="68"/>
  <c r="S16" i="68"/>
  <c r="K16" i="68"/>
  <c r="BI16" i="68"/>
  <c r="AX16" i="68"/>
  <c r="AL16" i="68"/>
  <c r="AA16" i="68"/>
  <c r="R16" i="68"/>
  <c r="J16" i="68"/>
  <c r="BH16" i="68"/>
  <c r="AV16" i="68"/>
  <c r="AK16" i="68"/>
  <c r="Z16" i="68"/>
  <c r="Q16" i="68"/>
  <c r="BK23" i="62"/>
  <c r="BC23" i="62"/>
  <c r="AT23" i="62"/>
  <c r="AK23" i="62"/>
  <c r="AB23" i="62"/>
  <c r="S23" i="62"/>
  <c r="K23" i="62"/>
  <c r="BJ23" i="62"/>
  <c r="BB23" i="62"/>
  <c r="AS23" i="62"/>
  <c r="AJ23" i="62"/>
  <c r="AA23" i="62"/>
  <c r="R23" i="62"/>
  <c r="J23" i="62"/>
  <c r="BI23" i="62"/>
  <c r="AZ23" i="62"/>
  <c r="AR23" i="62"/>
  <c r="AI23" i="62"/>
  <c r="Z23" i="62"/>
  <c r="Q23" i="62"/>
  <c r="BH23" i="62"/>
  <c r="AY23" i="62"/>
  <c r="AQ23" i="62"/>
  <c r="AH23" i="62"/>
  <c r="Y23" i="62"/>
  <c r="P23" i="62"/>
  <c r="BG23" i="62"/>
  <c r="AX23" i="62"/>
  <c r="AO23" i="62"/>
  <c r="AG23" i="62"/>
  <c r="X23" i="62"/>
  <c r="O23" i="62"/>
  <c r="BF23" i="62"/>
  <c r="AW23" i="62"/>
  <c r="AN23" i="62"/>
  <c r="AF23" i="62"/>
  <c r="W23" i="62"/>
  <c r="N23" i="62"/>
  <c r="BE23" i="62"/>
  <c r="AV23" i="62"/>
  <c r="AM23" i="62"/>
  <c r="AD23" i="62"/>
  <c r="V23" i="62"/>
  <c r="M23" i="62"/>
  <c r="BD23" i="62"/>
  <c r="AU23" i="62"/>
  <c r="AL23" i="62"/>
  <c r="AC23" i="62"/>
  <c r="U23" i="62"/>
  <c r="L23" i="62"/>
  <c r="BG10" i="86"/>
  <c r="AX10" i="86"/>
  <c r="AO10" i="86"/>
  <c r="AG10" i="86"/>
  <c r="X10" i="86"/>
  <c r="O10" i="86"/>
  <c r="BF10" i="86"/>
  <c r="AW10" i="86"/>
  <c r="AN10" i="86"/>
  <c r="AF10" i="86"/>
  <c r="W10" i="86"/>
  <c r="N10" i="86"/>
  <c r="BE10" i="86"/>
  <c r="AV10" i="86"/>
  <c r="AM10" i="86"/>
  <c r="AD10" i="86"/>
  <c r="V10" i="86"/>
  <c r="M10" i="86"/>
  <c r="BD10" i="86"/>
  <c r="AU10" i="86"/>
  <c r="AL10" i="86"/>
  <c r="AC10" i="86"/>
  <c r="U10" i="86"/>
  <c r="L10" i="86"/>
  <c r="BK10" i="86"/>
  <c r="BC10" i="86"/>
  <c r="AT10" i="86"/>
  <c r="AK10" i="86"/>
  <c r="AB10" i="86"/>
  <c r="S10" i="86"/>
  <c r="K10" i="86"/>
  <c r="BJ10" i="86"/>
  <c r="BB10" i="86"/>
  <c r="AS10" i="86"/>
  <c r="AJ10" i="86"/>
  <c r="AA10" i="86"/>
  <c r="R10" i="86"/>
  <c r="J10" i="86"/>
  <c r="BI10" i="86"/>
  <c r="AZ10" i="86"/>
  <c r="AR10" i="86"/>
  <c r="AI10" i="86"/>
  <c r="Z10" i="86"/>
  <c r="Q10" i="86"/>
  <c r="BH10" i="86"/>
  <c r="AY10" i="86"/>
  <c r="AQ10" i="86"/>
  <c r="AH10" i="86"/>
  <c r="Y10" i="86"/>
  <c r="P10" i="86"/>
  <c r="BH17" i="80"/>
  <c r="AY17" i="80"/>
  <c r="AQ17" i="80"/>
  <c r="AH17" i="80"/>
  <c r="Y17" i="80"/>
  <c r="P17" i="80"/>
  <c r="BG17" i="80"/>
  <c r="AX17" i="80"/>
  <c r="AO17" i="80"/>
  <c r="AG17" i="80"/>
  <c r="X17" i="80"/>
  <c r="O17" i="80"/>
  <c r="BF17" i="80"/>
  <c r="AW17" i="80"/>
  <c r="AN17" i="80"/>
  <c r="AF17" i="80"/>
  <c r="W17" i="80"/>
  <c r="N17" i="80"/>
  <c r="BE17" i="80"/>
  <c r="AV17" i="80"/>
  <c r="AM17" i="80"/>
  <c r="AD17" i="80"/>
  <c r="V17" i="80"/>
  <c r="M17" i="80"/>
  <c r="BD17" i="80"/>
  <c r="AU17" i="80"/>
  <c r="AL17" i="80"/>
  <c r="AC17" i="80"/>
  <c r="U17" i="80"/>
  <c r="L17" i="80"/>
  <c r="BK17" i="80"/>
  <c r="BC17" i="80"/>
  <c r="AT17" i="80"/>
  <c r="AK17" i="80"/>
  <c r="AB17" i="80"/>
  <c r="S17" i="80"/>
  <c r="K17" i="80"/>
  <c r="BJ17" i="80"/>
  <c r="BB17" i="80"/>
  <c r="AS17" i="80"/>
  <c r="AJ17" i="80"/>
  <c r="AA17" i="80"/>
  <c r="R17" i="80"/>
  <c r="J17" i="80"/>
  <c r="BI17" i="80"/>
  <c r="AZ17" i="80"/>
  <c r="AR17" i="80"/>
  <c r="AI17" i="80"/>
  <c r="Z17" i="80"/>
  <c r="Q17" i="80"/>
  <c r="BF23" i="83"/>
  <c r="AW23" i="83"/>
  <c r="AN23" i="83"/>
  <c r="AF23" i="83"/>
  <c r="W23" i="83"/>
  <c r="N23" i="83"/>
  <c r="BE23" i="83"/>
  <c r="AV23" i="83"/>
  <c r="AM23" i="83"/>
  <c r="AD23" i="83"/>
  <c r="V23" i="83"/>
  <c r="M23" i="83"/>
  <c r="BD23" i="83"/>
  <c r="AU23" i="83"/>
  <c r="AL23" i="83"/>
  <c r="AC23" i="83"/>
  <c r="U23" i="83"/>
  <c r="L23" i="83"/>
  <c r="BK23" i="83"/>
  <c r="BC23" i="83"/>
  <c r="AT23" i="83"/>
  <c r="AK23" i="83"/>
  <c r="AB23" i="83"/>
  <c r="S23" i="83"/>
  <c r="K23" i="83"/>
  <c r="BJ23" i="83"/>
  <c r="BB23" i="83"/>
  <c r="AS23" i="83"/>
  <c r="AJ23" i="83"/>
  <c r="AA23" i="83"/>
  <c r="R23" i="83"/>
  <c r="J23" i="83"/>
  <c r="BI23" i="83"/>
  <c r="AZ23" i="83"/>
  <c r="AR23" i="83"/>
  <c r="AI23" i="83"/>
  <c r="Z23" i="83"/>
  <c r="Q23" i="83"/>
  <c r="BH23" i="83"/>
  <c r="AY23" i="83"/>
  <c r="AQ23" i="83"/>
  <c r="AH23" i="83"/>
  <c r="Y23" i="83"/>
  <c r="P23" i="83"/>
  <c r="BG23" i="83"/>
  <c r="AX23" i="83"/>
  <c r="AO23" i="83"/>
  <c r="AG23" i="83"/>
  <c r="X23" i="83"/>
  <c r="O23" i="83"/>
  <c r="BF10" i="93"/>
  <c r="AW10" i="93"/>
  <c r="AN10" i="93"/>
  <c r="AF10" i="93"/>
  <c r="W10" i="93"/>
  <c r="N10" i="93"/>
  <c r="BE10" i="93"/>
  <c r="AV10" i="93"/>
  <c r="AM10" i="93"/>
  <c r="AD10" i="93"/>
  <c r="V10" i="93"/>
  <c r="M10" i="93"/>
  <c r="BD10" i="93"/>
  <c r="AU10" i="93"/>
  <c r="AL10" i="93"/>
  <c r="AC10" i="93"/>
  <c r="U10" i="93"/>
  <c r="L10" i="93"/>
  <c r="BK10" i="93"/>
  <c r="BC10" i="93"/>
  <c r="AT10" i="93"/>
  <c r="AK10" i="93"/>
  <c r="AB10" i="93"/>
  <c r="S10" i="93"/>
  <c r="K10" i="93"/>
  <c r="BJ10" i="93"/>
  <c r="BB10" i="93"/>
  <c r="AS10" i="93"/>
  <c r="AJ10" i="93"/>
  <c r="AA10" i="93"/>
  <c r="R10" i="93"/>
  <c r="J10" i="93"/>
  <c r="BI10" i="93"/>
  <c r="AZ10" i="93"/>
  <c r="AR10" i="93"/>
  <c r="AI10" i="93"/>
  <c r="Z10" i="93"/>
  <c r="Q10" i="93"/>
  <c r="AQ10" i="93"/>
  <c r="AO10" i="93"/>
  <c r="AH10" i="93"/>
  <c r="AG10" i="93"/>
  <c r="BH10" i="93"/>
  <c r="Y10" i="93"/>
  <c r="BG10" i="93"/>
  <c r="X10" i="93"/>
  <c r="AY10" i="93"/>
  <c r="P10" i="93"/>
  <c r="AX10" i="93"/>
  <c r="O10" i="93"/>
  <c r="E16" i="94"/>
  <c r="E16" i="95"/>
  <c r="D11" i="90"/>
  <c r="BE14" i="96"/>
  <c r="AV14" i="96"/>
  <c r="AM14" i="96"/>
  <c r="AD14" i="96"/>
  <c r="V14" i="96"/>
  <c r="M14" i="96"/>
  <c r="BD14" i="96"/>
  <c r="AU14" i="96"/>
  <c r="AL14" i="96"/>
  <c r="AC14" i="96"/>
  <c r="U14" i="96"/>
  <c r="L14" i="96"/>
  <c r="BK14" i="96"/>
  <c r="BC14" i="96"/>
  <c r="AT14" i="96"/>
  <c r="AK14" i="96"/>
  <c r="AB14" i="96"/>
  <c r="S14" i="96"/>
  <c r="K14" i="96"/>
  <c r="BJ14" i="96"/>
  <c r="BB14" i="96"/>
  <c r="AS14" i="96"/>
  <c r="AJ14" i="96"/>
  <c r="AA14" i="96"/>
  <c r="R14" i="96"/>
  <c r="J14" i="96"/>
  <c r="BI14" i="96"/>
  <c r="AZ14" i="96"/>
  <c r="AR14" i="96"/>
  <c r="AI14" i="96"/>
  <c r="Z14" i="96"/>
  <c r="Q14" i="96"/>
  <c r="BH14" i="96"/>
  <c r="AY14" i="96"/>
  <c r="AQ14" i="96"/>
  <c r="AH14" i="96"/>
  <c r="Y14" i="96"/>
  <c r="P14" i="96"/>
  <c r="BG14" i="96"/>
  <c r="AX14" i="96"/>
  <c r="AO14" i="96"/>
  <c r="AG14" i="96"/>
  <c r="X14" i="96"/>
  <c r="O14" i="96"/>
  <c r="AN14" i="96"/>
  <c r="AF14" i="96"/>
  <c r="W14" i="96"/>
  <c r="N14" i="96"/>
  <c r="BF14" i="96"/>
  <c r="AW14" i="96"/>
  <c r="BE15" i="48"/>
  <c r="AV15" i="48"/>
  <c r="AM15" i="48"/>
  <c r="AD15" i="48"/>
  <c r="V15" i="48"/>
  <c r="M15" i="48"/>
  <c r="BD15" i="48"/>
  <c r="AU15" i="48"/>
  <c r="AL15" i="48"/>
  <c r="AC15" i="48"/>
  <c r="U15" i="48"/>
  <c r="L15" i="48"/>
  <c r="BK15" i="48"/>
  <c r="BC15" i="48"/>
  <c r="AT15" i="48"/>
  <c r="AK15" i="48"/>
  <c r="AB15" i="48"/>
  <c r="S15" i="48"/>
  <c r="K15" i="48"/>
  <c r="BJ15" i="48"/>
  <c r="BB15" i="48"/>
  <c r="AS15" i="48"/>
  <c r="AJ15" i="48"/>
  <c r="AA15" i="48"/>
  <c r="R15" i="48"/>
  <c r="J15" i="48"/>
  <c r="BI15" i="48"/>
  <c r="AZ15" i="48"/>
  <c r="AR15" i="48"/>
  <c r="AI15" i="48"/>
  <c r="Z15" i="48"/>
  <c r="Q15" i="48"/>
  <c r="BH15" i="48"/>
  <c r="AY15" i="48"/>
  <c r="AQ15" i="48"/>
  <c r="AH15" i="48"/>
  <c r="Y15" i="48"/>
  <c r="P15" i="48"/>
  <c r="BG15" i="48"/>
  <c r="AX15" i="48"/>
  <c r="AO15" i="48"/>
  <c r="AG15" i="48"/>
  <c r="X15" i="48"/>
  <c r="O15" i="48"/>
  <c r="BF15" i="48"/>
  <c r="AW15" i="48"/>
  <c r="AN15" i="48"/>
  <c r="AF15" i="48"/>
  <c r="W15" i="48"/>
  <c r="N15" i="48"/>
  <c r="BJ21" i="50"/>
  <c r="BB21" i="50"/>
  <c r="AS21" i="50"/>
  <c r="AJ21" i="50"/>
  <c r="AA21" i="50"/>
  <c r="R21" i="50"/>
  <c r="J21" i="50"/>
  <c r="BI21" i="50"/>
  <c r="AZ21" i="50"/>
  <c r="AR21" i="50"/>
  <c r="AI21" i="50"/>
  <c r="Z21" i="50"/>
  <c r="Q21" i="50"/>
  <c r="BH21" i="50"/>
  <c r="AY21" i="50"/>
  <c r="AQ21" i="50"/>
  <c r="AH21" i="50"/>
  <c r="Y21" i="50"/>
  <c r="P21" i="50"/>
  <c r="BG21" i="50"/>
  <c r="AX21" i="50"/>
  <c r="AO21" i="50"/>
  <c r="AG21" i="50"/>
  <c r="X21" i="50"/>
  <c r="O21" i="50"/>
  <c r="BF21" i="50"/>
  <c r="AW21" i="50"/>
  <c r="AN21" i="50"/>
  <c r="AF21" i="50"/>
  <c r="W21" i="50"/>
  <c r="N21" i="50"/>
  <c r="BE21" i="50"/>
  <c r="AV21" i="50"/>
  <c r="AM21" i="50"/>
  <c r="AD21" i="50"/>
  <c r="V21" i="50"/>
  <c r="M21" i="50"/>
  <c r="BD21" i="50"/>
  <c r="AU21" i="50"/>
  <c r="AL21" i="50"/>
  <c r="AC21" i="50"/>
  <c r="U21" i="50"/>
  <c r="L21" i="50"/>
  <c r="BK21" i="50"/>
  <c r="BC21" i="50"/>
  <c r="AT21" i="50"/>
  <c r="AK21" i="50"/>
  <c r="AB21" i="50"/>
  <c r="S21" i="50"/>
  <c r="K21" i="50"/>
  <c r="BD15" i="74"/>
  <c r="AU15" i="74"/>
  <c r="AL15" i="74"/>
  <c r="AC15" i="74"/>
  <c r="U15" i="74"/>
  <c r="L15" i="74"/>
  <c r="BK15" i="74"/>
  <c r="BC15" i="74"/>
  <c r="AT15" i="74"/>
  <c r="AK15" i="74"/>
  <c r="AB15" i="74"/>
  <c r="S15" i="74"/>
  <c r="K15" i="74"/>
  <c r="BJ15" i="74"/>
  <c r="BB15" i="74"/>
  <c r="AS15" i="74"/>
  <c r="AJ15" i="74"/>
  <c r="AA15" i="74"/>
  <c r="R15" i="74"/>
  <c r="J15" i="74"/>
  <c r="BI15" i="74"/>
  <c r="AZ15" i="74"/>
  <c r="AR15" i="74"/>
  <c r="AI15" i="74"/>
  <c r="Z15" i="74"/>
  <c r="Q15" i="74"/>
  <c r="BH15" i="74"/>
  <c r="AY15" i="74"/>
  <c r="AQ15" i="74"/>
  <c r="AH15" i="74"/>
  <c r="Y15" i="74"/>
  <c r="P15" i="74"/>
  <c r="BG15" i="74"/>
  <c r="AX15" i="74"/>
  <c r="AO15" i="74"/>
  <c r="AG15" i="74"/>
  <c r="X15" i="74"/>
  <c r="O15" i="74"/>
  <c r="BF15" i="74"/>
  <c r="AW15" i="74"/>
  <c r="AN15" i="74"/>
  <c r="AF15" i="74"/>
  <c r="W15" i="74"/>
  <c r="N15" i="74"/>
  <c r="BE15" i="74"/>
  <c r="AV15" i="74"/>
  <c r="AM15" i="74"/>
  <c r="AD15" i="74"/>
  <c r="V15" i="74"/>
  <c r="M15" i="74"/>
  <c r="BK21" i="77"/>
  <c r="BC21" i="77"/>
  <c r="AT21" i="77"/>
  <c r="AK21" i="77"/>
  <c r="AB21" i="77"/>
  <c r="S21" i="77"/>
  <c r="K21" i="77"/>
  <c r="BJ21" i="77"/>
  <c r="BB21" i="77"/>
  <c r="AS21" i="77"/>
  <c r="AJ21" i="77"/>
  <c r="AA21" i="77"/>
  <c r="R21" i="77"/>
  <c r="J21" i="77"/>
  <c r="BI21" i="77"/>
  <c r="AZ21" i="77"/>
  <c r="AR21" i="77"/>
  <c r="AI21" i="77"/>
  <c r="Z21" i="77"/>
  <c r="Q21" i="77"/>
  <c r="BH21" i="77"/>
  <c r="AY21" i="77"/>
  <c r="AQ21" i="77"/>
  <c r="AH21" i="77"/>
  <c r="Y21" i="77"/>
  <c r="P21" i="77"/>
  <c r="BG21" i="77"/>
  <c r="AX21" i="77"/>
  <c r="AO21" i="77"/>
  <c r="AG21" i="77"/>
  <c r="X21" i="77"/>
  <c r="O21" i="77"/>
  <c r="BF21" i="77"/>
  <c r="AW21" i="77"/>
  <c r="AN21" i="77"/>
  <c r="AF21" i="77"/>
  <c r="W21" i="77"/>
  <c r="N21" i="77"/>
  <c r="BE21" i="77"/>
  <c r="AV21" i="77"/>
  <c r="AM21" i="77"/>
  <c r="AD21" i="77"/>
  <c r="V21" i="77"/>
  <c r="M21" i="77"/>
  <c r="BD21" i="77"/>
  <c r="AU21" i="77"/>
  <c r="AL21" i="77"/>
  <c r="AC21" i="77"/>
  <c r="U21" i="77"/>
  <c r="L21" i="77"/>
  <c r="BE14" i="92"/>
  <c r="AV14" i="92"/>
  <c r="AM14" i="92"/>
  <c r="AD14" i="92"/>
  <c r="V14" i="92"/>
  <c r="M14" i="92"/>
  <c r="BD14" i="92"/>
  <c r="AU14" i="92"/>
  <c r="AL14" i="92"/>
  <c r="AC14" i="92"/>
  <c r="U14" i="92"/>
  <c r="L14" i="92"/>
  <c r="BK14" i="92"/>
  <c r="BC14" i="92"/>
  <c r="AT14" i="92"/>
  <c r="AK14" i="92"/>
  <c r="AB14" i="92"/>
  <c r="S14" i="92"/>
  <c r="K14" i="92"/>
  <c r="BJ14" i="92"/>
  <c r="BB14" i="92"/>
  <c r="AS14" i="92"/>
  <c r="AJ14" i="92"/>
  <c r="AA14" i="92"/>
  <c r="R14" i="92"/>
  <c r="J14" i="92"/>
  <c r="BI14" i="92"/>
  <c r="AZ14" i="92"/>
  <c r="AR14" i="92"/>
  <c r="AI14" i="92"/>
  <c r="Z14" i="92"/>
  <c r="Q14" i="92"/>
  <c r="BH14" i="92"/>
  <c r="AY14" i="92"/>
  <c r="AQ14" i="92"/>
  <c r="AH14" i="92"/>
  <c r="Y14" i="92"/>
  <c r="P14" i="92"/>
  <c r="BG14" i="92"/>
  <c r="AX14" i="92"/>
  <c r="AO14" i="92"/>
  <c r="AG14" i="92"/>
  <c r="X14" i="92"/>
  <c r="O14" i="92"/>
  <c r="AW14" i="92"/>
  <c r="AN14" i="92"/>
  <c r="AF14" i="92"/>
  <c r="W14" i="92"/>
  <c r="N14" i="92"/>
  <c r="BF14" i="92"/>
  <c r="BI21" i="89"/>
  <c r="AZ21" i="89"/>
  <c r="AR21" i="89"/>
  <c r="AI21" i="89"/>
  <c r="Z21" i="89"/>
  <c r="Q21" i="89"/>
  <c r="BH21" i="89"/>
  <c r="AY21" i="89"/>
  <c r="AQ21" i="89"/>
  <c r="AH21" i="89"/>
  <c r="Y21" i="89"/>
  <c r="P21" i="89"/>
  <c r="BG21" i="89"/>
  <c r="AX21" i="89"/>
  <c r="AO21" i="89"/>
  <c r="AG21" i="89"/>
  <c r="X21" i="89"/>
  <c r="O21" i="89"/>
  <c r="BF21" i="89"/>
  <c r="AW21" i="89"/>
  <c r="AN21" i="89"/>
  <c r="AF21" i="89"/>
  <c r="W21" i="89"/>
  <c r="N21" i="89"/>
  <c r="BE21" i="89"/>
  <c r="AV21" i="89"/>
  <c r="AM21" i="89"/>
  <c r="AD21" i="89"/>
  <c r="V21" i="89"/>
  <c r="M21" i="89"/>
  <c r="BD21" i="89"/>
  <c r="AU21" i="89"/>
  <c r="AL21" i="89"/>
  <c r="AC21" i="89"/>
  <c r="U21" i="89"/>
  <c r="L21" i="89"/>
  <c r="BK21" i="89"/>
  <c r="BC21" i="89"/>
  <c r="AT21" i="89"/>
  <c r="AK21" i="89"/>
  <c r="AB21" i="89"/>
  <c r="S21" i="89"/>
  <c r="K21" i="89"/>
  <c r="J21" i="89"/>
  <c r="BJ21" i="89"/>
  <c r="BB21" i="89"/>
  <c r="AS21" i="89"/>
  <c r="AJ21" i="89"/>
  <c r="AA21" i="89"/>
  <c r="R21" i="89"/>
  <c r="BK14" i="94"/>
  <c r="BC14" i="94"/>
  <c r="AT14" i="94"/>
  <c r="AK14" i="94"/>
  <c r="AB14" i="94"/>
  <c r="S14" i="94"/>
  <c r="K14" i="94"/>
  <c r="BJ14" i="94"/>
  <c r="BB14" i="94"/>
  <c r="AS14" i="94"/>
  <c r="AJ14" i="94"/>
  <c r="AA14" i="94"/>
  <c r="R14" i="94"/>
  <c r="J14" i="94"/>
  <c r="BI14" i="94"/>
  <c r="AZ14" i="94"/>
  <c r="AR14" i="94"/>
  <c r="AI14" i="94"/>
  <c r="Z14" i="94"/>
  <c r="Q14" i="94"/>
  <c r="BH14" i="94"/>
  <c r="AY14" i="94"/>
  <c r="AQ14" i="94"/>
  <c r="AH14" i="94"/>
  <c r="Y14" i="94"/>
  <c r="P14" i="94"/>
  <c r="BG14" i="94"/>
  <c r="AX14" i="94"/>
  <c r="AO14" i="94"/>
  <c r="AG14" i="94"/>
  <c r="X14" i="94"/>
  <c r="O14" i="94"/>
  <c r="BF14" i="94"/>
  <c r="AW14" i="94"/>
  <c r="AN14" i="94"/>
  <c r="AF14" i="94"/>
  <c r="W14" i="94"/>
  <c r="N14" i="94"/>
  <c r="AU14" i="94"/>
  <c r="L14" i="94"/>
  <c r="AM14" i="94"/>
  <c r="AL14" i="94"/>
  <c r="AD14" i="94"/>
  <c r="AC14" i="94"/>
  <c r="BE14" i="94"/>
  <c r="V14" i="94"/>
  <c r="BD14" i="94"/>
  <c r="U14" i="94"/>
  <c r="AV14" i="94"/>
  <c r="M14" i="94"/>
  <c r="BE16" i="92"/>
  <c r="AV16" i="92"/>
  <c r="AM16" i="92"/>
  <c r="AD16" i="92"/>
  <c r="V16" i="92"/>
  <c r="M16" i="92"/>
  <c r="BD16" i="92"/>
  <c r="AU16" i="92"/>
  <c r="AL16" i="92"/>
  <c r="AC16" i="92"/>
  <c r="U16" i="92"/>
  <c r="L16" i="92"/>
  <c r="BK16" i="92"/>
  <c r="BC16" i="92"/>
  <c r="AT16" i="92"/>
  <c r="AK16" i="92"/>
  <c r="AB16" i="92"/>
  <c r="S16" i="92"/>
  <c r="K16" i="92"/>
  <c r="BJ16" i="92"/>
  <c r="BB16" i="92"/>
  <c r="AS16" i="92"/>
  <c r="AJ16" i="92"/>
  <c r="AA16" i="92"/>
  <c r="R16" i="92"/>
  <c r="J16" i="92"/>
  <c r="BI16" i="92"/>
  <c r="AZ16" i="92"/>
  <c r="AR16" i="92"/>
  <c r="AI16" i="92"/>
  <c r="Z16" i="92"/>
  <c r="Q16" i="92"/>
  <c r="BH16" i="92"/>
  <c r="AY16" i="92"/>
  <c r="AQ16" i="92"/>
  <c r="AH16" i="92"/>
  <c r="Y16" i="92"/>
  <c r="P16" i="92"/>
  <c r="BG16" i="92"/>
  <c r="AX16" i="92"/>
  <c r="AO16" i="92"/>
  <c r="AG16" i="92"/>
  <c r="X16" i="92"/>
  <c r="O16" i="92"/>
  <c r="BF16" i="92"/>
  <c r="AW16" i="92"/>
  <c r="AN16" i="92"/>
  <c r="AF16" i="92"/>
  <c r="W16" i="92"/>
  <c r="N16" i="92"/>
  <c r="BH20" i="87"/>
  <c r="AY20" i="87"/>
  <c r="AQ20" i="87"/>
  <c r="AH20" i="87"/>
  <c r="Y20" i="87"/>
  <c r="P20" i="87"/>
  <c r="BG20" i="87"/>
  <c r="AX20" i="87"/>
  <c r="AO20" i="87"/>
  <c r="AG20" i="87"/>
  <c r="X20" i="87"/>
  <c r="O20" i="87"/>
  <c r="BF20" i="87"/>
  <c r="AW20" i="87"/>
  <c r="AN20" i="87"/>
  <c r="AF20" i="87"/>
  <c r="W20" i="87"/>
  <c r="N20" i="87"/>
  <c r="BE20" i="87"/>
  <c r="AV20" i="87"/>
  <c r="AM20" i="87"/>
  <c r="AD20" i="87"/>
  <c r="V20" i="87"/>
  <c r="M20" i="87"/>
  <c r="BD20" i="87"/>
  <c r="AU20" i="87"/>
  <c r="AL20" i="87"/>
  <c r="AC20" i="87"/>
  <c r="U20" i="87"/>
  <c r="L20" i="87"/>
  <c r="BK20" i="87"/>
  <c r="BC20" i="87"/>
  <c r="AT20" i="87"/>
  <c r="AK20" i="87"/>
  <c r="AB20" i="87"/>
  <c r="S20" i="87"/>
  <c r="K20" i="87"/>
  <c r="BJ20" i="87"/>
  <c r="BB20" i="87"/>
  <c r="AS20" i="87"/>
  <c r="AJ20" i="87"/>
  <c r="AA20" i="87"/>
  <c r="R20" i="87"/>
  <c r="J20" i="87"/>
  <c r="BI20" i="87"/>
  <c r="AZ20" i="87"/>
  <c r="AR20" i="87"/>
  <c r="AI20" i="87"/>
  <c r="Z20" i="87"/>
  <c r="Q20" i="87"/>
  <c r="BH10" i="87"/>
  <c r="AY10" i="87"/>
  <c r="AQ10" i="87"/>
  <c r="AH10" i="87"/>
  <c r="Y10" i="87"/>
  <c r="P10" i="87"/>
  <c r="BE10" i="87"/>
  <c r="AV10" i="87"/>
  <c r="AM10" i="87"/>
  <c r="AD10" i="87"/>
  <c r="V10" i="87"/>
  <c r="M10" i="87"/>
  <c r="BD10" i="87"/>
  <c r="AU10" i="87"/>
  <c r="AL10" i="87"/>
  <c r="AC10" i="87"/>
  <c r="U10" i="87"/>
  <c r="L10" i="87"/>
  <c r="BI10" i="87"/>
  <c r="AZ10" i="87"/>
  <c r="AR10" i="87"/>
  <c r="AI10" i="87"/>
  <c r="Z10" i="87"/>
  <c r="Q10" i="87"/>
  <c r="BB10" i="87"/>
  <c r="AJ10" i="87"/>
  <c r="R10" i="87"/>
  <c r="AX10" i="87"/>
  <c r="AG10" i="87"/>
  <c r="O10" i="87"/>
  <c r="AW10" i="87"/>
  <c r="AF10" i="87"/>
  <c r="N10" i="87"/>
  <c r="BK10" i="87"/>
  <c r="AT10" i="87"/>
  <c r="AB10" i="87"/>
  <c r="K10" i="87"/>
  <c r="BJ10" i="87"/>
  <c r="AS10" i="87"/>
  <c r="AA10" i="87"/>
  <c r="J10" i="87"/>
  <c r="BG10" i="87"/>
  <c r="AO10" i="87"/>
  <c r="X10" i="87"/>
  <c r="BF10" i="87"/>
  <c r="AN10" i="87"/>
  <c r="W10" i="87"/>
  <c r="BC10" i="87"/>
  <c r="AK10" i="87"/>
  <c r="S10" i="87"/>
  <c r="BD23" i="52"/>
  <c r="AU23" i="52"/>
  <c r="AL23" i="52"/>
  <c r="AC23" i="52"/>
  <c r="U23" i="52"/>
  <c r="L23" i="52"/>
  <c r="BK23" i="52"/>
  <c r="BC23" i="52"/>
  <c r="AT23" i="52"/>
  <c r="AK23" i="52"/>
  <c r="AB23" i="52"/>
  <c r="S23" i="52"/>
  <c r="K23" i="52"/>
  <c r="BJ23" i="52"/>
  <c r="BB23" i="52"/>
  <c r="AS23" i="52"/>
  <c r="AJ23" i="52"/>
  <c r="AA23" i="52"/>
  <c r="R23" i="52"/>
  <c r="J23" i="52"/>
  <c r="BI23" i="52"/>
  <c r="AZ23" i="52"/>
  <c r="AR23" i="52"/>
  <c r="AI23" i="52"/>
  <c r="Z23" i="52"/>
  <c r="Q23" i="52"/>
  <c r="BH23" i="52"/>
  <c r="AY23" i="52"/>
  <c r="AQ23" i="52"/>
  <c r="AH23" i="52"/>
  <c r="Y23" i="52"/>
  <c r="P23" i="52"/>
  <c r="BG23" i="52"/>
  <c r="AX23" i="52"/>
  <c r="AO23" i="52"/>
  <c r="AG23" i="52"/>
  <c r="X23" i="52"/>
  <c r="O23" i="52"/>
  <c r="BF23" i="52"/>
  <c r="AW23" i="52"/>
  <c r="AN23" i="52"/>
  <c r="AF23" i="52"/>
  <c r="W23" i="52"/>
  <c r="N23" i="52"/>
  <c r="BE23" i="52"/>
  <c r="AV23" i="52"/>
  <c r="AM23" i="52"/>
  <c r="AD23" i="52"/>
  <c r="V23" i="52"/>
  <c r="M23" i="52"/>
  <c r="BD13" i="52"/>
  <c r="AU13" i="52"/>
  <c r="AL13" i="52"/>
  <c r="AC13" i="52"/>
  <c r="U13" i="52"/>
  <c r="L13" i="52"/>
  <c r="BK13" i="52"/>
  <c r="BC13" i="52"/>
  <c r="AT13" i="52"/>
  <c r="AK13" i="52"/>
  <c r="AB13" i="52"/>
  <c r="S13" i="52"/>
  <c r="K13" i="52"/>
  <c r="BJ13" i="52"/>
  <c r="BB13" i="52"/>
  <c r="AS13" i="52"/>
  <c r="AJ13" i="52"/>
  <c r="AA13" i="52"/>
  <c r="R13" i="52"/>
  <c r="J13" i="52"/>
  <c r="BI13" i="52"/>
  <c r="AZ13" i="52"/>
  <c r="AR13" i="52"/>
  <c r="AI13" i="52"/>
  <c r="Z13" i="52"/>
  <c r="Q13" i="52"/>
  <c r="BH13" i="52"/>
  <c r="AY13" i="52"/>
  <c r="AQ13" i="52"/>
  <c r="AH13" i="52"/>
  <c r="Y13" i="52"/>
  <c r="P13" i="52"/>
  <c r="BG13" i="52"/>
  <c r="AX13" i="52"/>
  <c r="AO13" i="52"/>
  <c r="AG13" i="52"/>
  <c r="X13" i="52"/>
  <c r="O13" i="52"/>
  <c r="BF13" i="52"/>
  <c r="AW13" i="52"/>
  <c r="AN13" i="52"/>
  <c r="AF13" i="52"/>
  <c r="W13" i="52"/>
  <c r="N13" i="52"/>
  <c r="BE13" i="52"/>
  <c r="AV13" i="52"/>
  <c r="AM13" i="52"/>
  <c r="AD13" i="52"/>
  <c r="V13" i="52"/>
  <c r="M13" i="52"/>
  <c r="BI13" i="85"/>
  <c r="AZ13" i="85"/>
  <c r="AR13" i="85"/>
  <c r="AI13" i="85"/>
  <c r="Z13" i="85"/>
  <c r="Q13" i="85"/>
  <c r="BH13" i="85"/>
  <c r="AY13" i="85"/>
  <c r="AQ13" i="85"/>
  <c r="AH13" i="85"/>
  <c r="Y13" i="85"/>
  <c r="P13" i="85"/>
  <c r="BG13" i="85"/>
  <c r="AX13" i="85"/>
  <c r="AO13" i="85"/>
  <c r="AG13" i="85"/>
  <c r="X13" i="85"/>
  <c r="O13" i="85"/>
  <c r="BF13" i="85"/>
  <c r="AW13" i="85"/>
  <c r="AN13" i="85"/>
  <c r="AF13" i="85"/>
  <c r="W13" i="85"/>
  <c r="N13" i="85"/>
  <c r="BE13" i="85"/>
  <c r="AV13" i="85"/>
  <c r="AM13" i="85"/>
  <c r="AD13" i="85"/>
  <c r="V13" i="85"/>
  <c r="M13" i="85"/>
  <c r="BD13" i="85"/>
  <c r="AU13" i="85"/>
  <c r="AL13" i="85"/>
  <c r="AC13" i="85"/>
  <c r="U13" i="85"/>
  <c r="L13" i="85"/>
  <c r="BK13" i="85"/>
  <c r="BC13" i="85"/>
  <c r="AT13" i="85"/>
  <c r="AK13" i="85"/>
  <c r="AB13" i="85"/>
  <c r="S13" i="85"/>
  <c r="K13" i="85"/>
  <c r="BJ13" i="85"/>
  <c r="BB13" i="85"/>
  <c r="AS13" i="85"/>
  <c r="AJ13" i="85"/>
  <c r="AA13" i="85"/>
  <c r="R13" i="85"/>
  <c r="J13" i="85"/>
  <c r="D18" i="85"/>
  <c r="D18" i="77"/>
  <c r="BH14" i="52"/>
  <c r="AY14" i="52"/>
  <c r="AQ14" i="52"/>
  <c r="AH14" i="52"/>
  <c r="Y14" i="52"/>
  <c r="P14" i="52"/>
  <c r="BG14" i="52"/>
  <c r="AX14" i="52"/>
  <c r="AO14" i="52"/>
  <c r="AG14" i="52"/>
  <c r="X14" i="52"/>
  <c r="O14" i="52"/>
  <c r="BF14" i="52"/>
  <c r="AW14" i="52"/>
  <c r="AN14" i="52"/>
  <c r="AF14" i="52"/>
  <c r="W14" i="52"/>
  <c r="N14" i="52"/>
  <c r="BE14" i="52"/>
  <c r="AV14" i="52"/>
  <c r="AM14" i="52"/>
  <c r="AD14" i="52"/>
  <c r="V14" i="52"/>
  <c r="M14" i="52"/>
  <c r="BD14" i="52"/>
  <c r="AU14" i="52"/>
  <c r="AL14" i="52"/>
  <c r="AC14" i="52"/>
  <c r="U14" i="52"/>
  <c r="L14" i="52"/>
  <c r="BK14" i="52"/>
  <c r="BC14" i="52"/>
  <c r="AT14" i="52"/>
  <c r="AK14" i="52"/>
  <c r="AB14" i="52"/>
  <c r="S14" i="52"/>
  <c r="K14" i="52"/>
  <c r="BJ14" i="52"/>
  <c r="BB14" i="52"/>
  <c r="AS14" i="52"/>
  <c r="AJ14" i="52"/>
  <c r="AA14" i="52"/>
  <c r="R14" i="52"/>
  <c r="J14" i="52"/>
  <c r="BI14" i="52"/>
  <c r="AZ14" i="52"/>
  <c r="AR14" i="52"/>
  <c r="AI14" i="52"/>
  <c r="Z14" i="52"/>
  <c r="Q14" i="52"/>
  <c r="BJ19" i="50"/>
  <c r="BB19" i="50"/>
  <c r="AS19" i="50"/>
  <c r="AJ19" i="50"/>
  <c r="AA19" i="50"/>
  <c r="R19" i="50"/>
  <c r="J19" i="50"/>
  <c r="BI19" i="50"/>
  <c r="AZ19" i="50"/>
  <c r="AR19" i="50"/>
  <c r="AI19" i="50"/>
  <c r="Z19" i="50"/>
  <c r="Q19" i="50"/>
  <c r="BH19" i="50"/>
  <c r="AY19" i="50"/>
  <c r="AQ19" i="50"/>
  <c r="AH19" i="50"/>
  <c r="Y19" i="50"/>
  <c r="P19" i="50"/>
  <c r="BG19" i="50"/>
  <c r="AX19" i="50"/>
  <c r="AO19" i="50"/>
  <c r="AG19" i="50"/>
  <c r="X19" i="50"/>
  <c r="O19" i="50"/>
  <c r="BF19" i="50"/>
  <c r="AW19" i="50"/>
  <c r="AN19" i="50"/>
  <c r="AF19" i="50"/>
  <c r="W19" i="50"/>
  <c r="N19" i="50"/>
  <c r="BE19" i="50"/>
  <c r="AV19" i="50"/>
  <c r="AM19" i="50"/>
  <c r="AD19" i="50"/>
  <c r="V19" i="50"/>
  <c r="M19" i="50"/>
  <c r="BD19" i="50"/>
  <c r="AU19" i="50"/>
  <c r="AL19" i="50"/>
  <c r="AC19" i="50"/>
  <c r="U19" i="50"/>
  <c r="L19" i="50"/>
  <c r="BK19" i="50"/>
  <c r="BC19" i="50"/>
  <c r="AT19" i="50"/>
  <c r="AK19" i="50"/>
  <c r="AB19" i="50"/>
  <c r="S19" i="50"/>
  <c r="K19" i="50"/>
  <c r="BJ25" i="42"/>
  <c r="BI25" i="42"/>
  <c r="AZ25" i="42"/>
  <c r="AR25" i="42"/>
  <c r="AI25" i="42"/>
  <c r="Z25" i="42"/>
  <c r="Q25" i="42"/>
  <c r="BE25" i="42"/>
  <c r="AV25" i="42"/>
  <c r="AM25" i="42"/>
  <c r="AD25" i="42"/>
  <c r="V25" i="42"/>
  <c r="M25" i="42"/>
  <c r="BC25" i="42"/>
  <c r="AQ25" i="42"/>
  <c r="AF25" i="42"/>
  <c r="S25" i="42"/>
  <c r="BB25" i="42"/>
  <c r="AO25" i="42"/>
  <c r="AC25" i="42"/>
  <c r="R25" i="42"/>
  <c r="AY25" i="42"/>
  <c r="AN25" i="42"/>
  <c r="AB25" i="42"/>
  <c r="P25" i="42"/>
  <c r="BK25" i="42"/>
  <c r="AX25" i="42"/>
  <c r="AL25" i="42"/>
  <c r="AA25" i="42"/>
  <c r="O25" i="42"/>
  <c r="BH25" i="42"/>
  <c r="AW25" i="42"/>
  <c r="AK25" i="42"/>
  <c r="Y25" i="42"/>
  <c r="N25" i="42"/>
  <c r="BG25" i="42"/>
  <c r="AU25" i="42"/>
  <c r="AJ25" i="42"/>
  <c r="X25" i="42"/>
  <c r="L25" i="42"/>
  <c r="BF25" i="42"/>
  <c r="AT25" i="42"/>
  <c r="AH25" i="42"/>
  <c r="W25" i="42"/>
  <c r="K25" i="42"/>
  <c r="BD25" i="42"/>
  <c r="AS25" i="42"/>
  <c r="AG25" i="42"/>
  <c r="U25" i="42"/>
  <c r="J25" i="42"/>
  <c r="BD15" i="42"/>
  <c r="AU15" i="42"/>
  <c r="AL15" i="42"/>
  <c r="AC15" i="42"/>
  <c r="U15" i="42"/>
  <c r="L15" i="42"/>
  <c r="BK15" i="42"/>
  <c r="BC15" i="42"/>
  <c r="AT15" i="42"/>
  <c r="AK15" i="42"/>
  <c r="AB15" i="42"/>
  <c r="S15" i="42"/>
  <c r="K15" i="42"/>
  <c r="BJ15" i="42"/>
  <c r="BB15" i="42"/>
  <c r="AS15" i="42"/>
  <c r="AJ15" i="42"/>
  <c r="AA15" i="42"/>
  <c r="R15" i="42"/>
  <c r="J15" i="42"/>
  <c r="BI15" i="42"/>
  <c r="AZ15" i="42"/>
  <c r="AR15" i="42"/>
  <c r="AI15" i="42"/>
  <c r="Z15" i="42"/>
  <c r="Q15" i="42"/>
  <c r="BH15" i="42"/>
  <c r="AY15" i="42"/>
  <c r="AQ15" i="42"/>
  <c r="AH15" i="42"/>
  <c r="Y15" i="42"/>
  <c r="P15" i="42"/>
  <c r="BG15" i="42"/>
  <c r="AX15" i="42"/>
  <c r="AO15" i="42"/>
  <c r="AG15" i="42"/>
  <c r="X15" i="42"/>
  <c r="O15" i="42"/>
  <c r="BF15" i="42"/>
  <c r="AW15" i="42"/>
  <c r="AN15" i="42"/>
  <c r="AF15" i="42"/>
  <c r="W15" i="42"/>
  <c r="N15" i="42"/>
  <c r="BE15" i="42"/>
  <c r="AV15" i="42"/>
  <c r="AM15" i="42"/>
  <c r="AD15" i="42"/>
  <c r="V15" i="42"/>
  <c r="M15" i="42"/>
  <c r="E18" i="94"/>
  <c r="E18" i="95"/>
  <c r="BG21" i="90"/>
  <c r="AX21" i="90"/>
  <c r="AO21" i="90"/>
  <c r="AG21" i="90"/>
  <c r="X21" i="90"/>
  <c r="O21" i="90"/>
  <c r="BF21" i="90"/>
  <c r="AW21" i="90"/>
  <c r="AN21" i="90"/>
  <c r="AF21" i="90"/>
  <c r="W21" i="90"/>
  <c r="N21" i="90"/>
  <c r="BE21" i="90"/>
  <c r="AV21" i="90"/>
  <c r="AM21" i="90"/>
  <c r="AD21" i="90"/>
  <c r="V21" i="90"/>
  <c r="M21" i="90"/>
  <c r="BD21" i="90"/>
  <c r="AU21" i="90"/>
  <c r="AL21" i="90"/>
  <c r="AC21" i="90"/>
  <c r="U21" i="90"/>
  <c r="L21" i="90"/>
  <c r="BJ21" i="90"/>
  <c r="BB21" i="90"/>
  <c r="AS21" i="90"/>
  <c r="AJ21" i="90"/>
  <c r="AA21" i="90"/>
  <c r="R21" i="90"/>
  <c r="J21" i="90"/>
  <c r="BI21" i="90"/>
  <c r="AZ21" i="90"/>
  <c r="AR21" i="90"/>
  <c r="AI21" i="90"/>
  <c r="Z21" i="90"/>
  <c r="Q21" i="90"/>
  <c r="AH21" i="90"/>
  <c r="BK21" i="90"/>
  <c r="AB21" i="90"/>
  <c r="BH21" i="90"/>
  <c r="Y21" i="90"/>
  <c r="BC21" i="90"/>
  <c r="S21" i="90"/>
  <c r="AY21" i="90"/>
  <c r="P21" i="90"/>
  <c r="AT21" i="90"/>
  <c r="K21" i="90"/>
  <c r="AQ21" i="90"/>
  <c r="AK21" i="90"/>
  <c r="BE14" i="85"/>
  <c r="AV14" i="85"/>
  <c r="AM14" i="85"/>
  <c r="AD14" i="85"/>
  <c r="V14" i="85"/>
  <c r="M14" i="85"/>
  <c r="BD14" i="85"/>
  <c r="AU14" i="85"/>
  <c r="AL14" i="85"/>
  <c r="AC14" i="85"/>
  <c r="U14" i="85"/>
  <c r="L14" i="85"/>
  <c r="BK14" i="85"/>
  <c r="BC14" i="85"/>
  <c r="AT14" i="85"/>
  <c r="AK14" i="85"/>
  <c r="AB14" i="85"/>
  <c r="S14" i="85"/>
  <c r="K14" i="85"/>
  <c r="BJ14" i="85"/>
  <c r="BB14" i="85"/>
  <c r="AS14" i="85"/>
  <c r="AJ14" i="85"/>
  <c r="AA14" i="85"/>
  <c r="R14" i="85"/>
  <c r="J14" i="85"/>
  <c r="BI14" i="85"/>
  <c r="AZ14" i="85"/>
  <c r="AR14" i="85"/>
  <c r="AI14" i="85"/>
  <c r="Z14" i="85"/>
  <c r="Q14" i="85"/>
  <c r="BH14" i="85"/>
  <c r="AY14" i="85"/>
  <c r="AQ14" i="85"/>
  <c r="AH14" i="85"/>
  <c r="Y14" i="85"/>
  <c r="P14" i="85"/>
  <c r="BG14" i="85"/>
  <c r="AX14" i="85"/>
  <c r="AO14" i="85"/>
  <c r="AG14" i="85"/>
  <c r="X14" i="85"/>
  <c r="O14" i="85"/>
  <c r="BF14" i="85"/>
  <c r="AW14" i="85"/>
  <c r="AN14" i="85"/>
  <c r="AF14" i="85"/>
  <c r="W14" i="85"/>
  <c r="N14" i="85"/>
  <c r="D19" i="96"/>
  <c r="D19" i="85"/>
  <c r="D19" i="80"/>
  <c r="D19" i="77"/>
  <c r="BD15" i="52"/>
  <c r="AU15" i="52"/>
  <c r="AL15" i="52"/>
  <c r="AC15" i="52"/>
  <c r="U15" i="52"/>
  <c r="L15" i="52"/>
  <c r="BK15" i="52"/>
  <c r="BC15" i="52"/>
  <c r="AT15" i="52"/>
  <c r="AK15" i="52"/>
  <c r="AB15" i="52"/>
  <c r="S15" i="52"/>
  <c r="K15" i="52"/>
  <c r="BJ15" i="52"/>
  <c r="BB15" i="52"/>
  <c r="AS15" i="52"/>
  <c r="AJ15" i="52"/>
  <c r="AA15" i="52"/>
  <c r="R15" i="52"/>
  <c r="J15" i="52"/>
  <c r="BI15" i="52"/>
  <c r="AZ15" i="52"/>
  <c r="AR15" i="52"/>
  <c r="AI15" i="52"/>
  <c r="Z15" i="52"/>
  <c r="Q15" i="52"/>
  <c r="BH15" i="52"/>
  <c r="AY15" i="52"/>
  <c r="AQ15" i="52"/>
  <c r="AH15" i="52"/>
  <c r="Y15" i="52"/>
  <c r="P15" i="52"/>
  <c r="BG15" i="52"/>
  <c r="AX15" i="52"/>
  <c r="AO15" i="52"/>
  <c r="AG15" i="52"/>
  <c r="X15" i="52"/>
  <c r="O15" i="52"/>
  <c r="BF15" i="52"/>
  <c r="AW15" i="52"/>
  <c r="AN15" i="52"/>
  <c r="AF15" i="52"/>
  <c r="W15" i="52"/>
  <c r="N15" i="52"/>
  <c r="BE15" i="52"/>
  <c r="AV15" i="52"/>
  <c r="AM15" i="52"/>
  <c r="AD15" i="52"/>
  <c r="V15" i="52"/>
  <c r="M15" i="52"/>
  <c r="BK10" i="50"/>
  <c r="BC10" i="50"/>
  <c r="AT10" i="50"/>
  <c r="AK10" i="50"/>
  <c r="AB10" i="50"/>
  <c r="S10" i="50"/>
  <c r="K10" i="50"/>
  <c r="BG10" i="50"/>
  <c r="AX10" i="50"/>
  <c r="AO10" i="50"/>
  <c r="AG10" i="50"/>
  <c r="X10" i="50"/>
  <c r="O10" i="50"/>
  <c r="AZ10" i="50"/>
  <c r="AN10" i="50"/>
  <c r="AC10" i="50"/>
  <c r="Q10" i="50"/>
  <c r="BJ10" i="50"/>
  <c r="AY10" i="50"/>
  <c r="AM10" i="50"/>
  <c r="AA10" i="50"/>
  <c r="P10" i="50"/>
  <c r="BI10" i="50"/>
  <c r="AW10" i="50"/>
  <c r="AL10" i="50"/>
  <c r="Z10" i="50"/>
  <c r="N10" i="50"/>
  <c r="BH10" i="50"/>
  <c r="AV10" i="50"/>
  <c r="AJ10" i="50"/>
  <c r="Y10" i="50"/>
  <c r="M10" i="50"/>
  <c r="BF10" i="50"/>
  <c r="AU10" i="50"/>
  <c r="AI10" i="50"/>
  <c r="W10" i="50"/>
  <c r="L10" i="50"/>
  <c r="BE10" i="50"/>
  <c r="AS10" i="50"/>
  <c r="AH10" i="50"/>
  <c r="V10" i="50"/>
  <c r="J10" i="50"/>
  <c r="BD10" i="50"/>
  <c r="AR10" i="50"/>
  <c r="AF10" i="50"/>
  <c r="U10" i="50"/>
  <c r="BB10" i="50"/>
  <c r="AQ10" i="50"/>
  <c r="AD10" i="50"/>
  <c r="R10" i="50"/>
  <c r="BH16" i="42"/>
  <c r="AY16" i="42"/>
  <c r="AQ16" i="42"/>
  <c r="AH16" i="42"/>
  <c r="Y16" i="42"/>
  <c r="P16" i="42"/>
  <c r="BG16" i="42"/>
  <c r="AX16" i="42"/>
  <c r="AO16" i="42"/>
  <c r="AG16" i="42"/>
  <c r="X16" i="42"/>
  <c r="O16" i="42"/>
  <c r="BF16" i="42"/>
  <c r="AW16" i="42"/>
  <c r="AN16" i="42"/>
  <c r="AF16" i="42"/>
  <c r="W16" i="42"/>
  <c r="N16" i="42"/>
  <c r="BE16" i="42"/>
  <c r="AV16" i="42"/>
  <c r="AM16" i="42"/>
  <c r="AD16" i="42"/>
  <c r="V16" i="42"/>
  <c r="M16" i="42"/>
  <c r="BD16" i="42"/>
  <c r="AU16" i="42"/>
  <c r="AL16" i="42"/>
  <c r="AC16" i="42"/>
  <c r="U16" i="42"/>
  <c r="L16" i="42"/>
  <c r="BK16" i="42"/>
  <c r="BC16" i="42"/>
  <c r="AT16" i="42"/>
  <c r="AK16" i="42"/>
  <c r="AB16" i="42"/>
  <c r="S16" i="42"/>
  <c r="K16" i="42"/>
  <c r="BJ16" i="42"/>
  <c r="BB16" i="42"/>
  <c r="AS16" i="42"/>
  <c r="AJ16" i="42"/>
  <c r="AA16" i="42"/>
  <c r="R16" i="42"/>
  <c r="J16" i="42"/>
  <c r="BI16" i="42"/>
  <c r="AZ16" i="42"/>
  <c r="AR16" i="42"/>
  <c r="AI16" i="42"/>
  <c r="Z16" i="42"/>
  <c r="Q16" i="42"/>
  <c r="E23" i="96"/>
  <c r="E23" i="95"/>
  <c r="E23" i="93"/>
  <c r="E23" i="94"/>
  <c r="E23" i="85"/>
  <c r="E23" i="80"/>
  <c r="BK18" i="73"/>
  <c r="BC18" i="73"/>
  <c r="AT18" i="73"/>
  <c r="AK18" i="73"/>
  <c r="AB18" i="73"/>
  <c r="S18" i="73"/>
  <c r="K18" i="73"/>
  <c r="BJ18" i="73"/>
  <c r="BB18" i="73"/>
  <c r="AS18" i="73"/>
  <c r="AJ18" i="73"/>
  <c r="AA18" i="73"/>
  <c r="R18" i="73"/>
  <c r="J18" i="73"/>
  <c r="BI18" i="73"/>
  <c r="AZ18" i="73"/>
  <c r="AR18" i="73"/>
  <c r="AI18" i="73"/>
  <c r="Z18" i="73"/>
  <c r="Q18" i="73"/>
  <c r="BH18" i="73"/>
  <c r="AY18" i="73"/>
  <c r="AQ18" i="73"/>
  <c r="AH18" i="73"/>
  <c r="Y18" i="73"/>
  <c r="P18" i="73"/>
  <c r="BG18" i="73"/>
  <c r="AX18" i="73"/>
  <c r="AO18" i="73"/>
  <c r="AG18" i="73"/>
  <c r="X18" i="73"/>
  <c r="O18" i="73"/>
  <c r="BF18" i="73"/>
  <c r="AW18" i="73"/>
  <c r="AN18" i="73"/>
  <c r="AF18" i="73"/>
  <c r="W18" i="73"/>
  <c r="N18" i="73"/>
  <c r="BE18" i="73"/>
  <c r="AV18" i="73"/>
  <c r="AM18" i="73"/>
  <c r="AD18" i="73"/>
  <c r="V18" i="73"/>
  <c r="M18" i="73"/>
  <c r="BD18" i="73"/>
  <c r="AU18" i="73"/>
  <c r="AL18" i="73"/>
  <c r="AC18" i="73"/>
  <c r="U18" i="73"/>
  <c r="L18" i="73"/>
  <c r="BI23" i="68"/>
  <c r="AZ23" i="68"/>
  <c r="AR23" i="68"/>
  <c r="AI23" i="68"/>
  <c r="Z23" i="68"/>
  <c r="Q23" i="68"/>
  <c r="BH23" i="68"/>
  <c r="AY23" i="68"/>
  <c r="AQ23" i="68"/>
  <c r="AH23" i="68"/>
  <c r="Y23" i="68"/>
  <c r="P23" i="68"/>
  <c r="BG23" i="68"/>
  <c r="AX23" i="68"/>
  <c r="AO23" i="68"/>
  <c r="AG23" i="68"/>
  <c r="X23" i="68"/>
  <c r="O23" i="68"/>
  <c r="BF23" i="68"/>
  <c r="AW23" i="68"/>
  <c r="AN23" i="68"/>
  <c r="AF23" i="68"/>
  <c r="W23" i="68"/>
  <c r="N23" i="68"/>
  <c r="BE23" i="68"/>
  <c r="AV23" i="68"/>
  <c r="AM23" i="68"/>
  <c r="AD23" i="68"/>
  <c r="V23" i="68"/>
  <c r="M23" i="68"/>
  <c r="BD23" i="68"/>
  <c r="AU23" i="68"/>
  <c r="AL23" i="68"/>
  <c r="AC23" i="68"/>
  <c r="U23" i="68"/>
  <c r="L23" i="68"/>
  <c r="BK23" i="68"/>
  <c r="BC23" i="68"/>
  <c r="AT23" i="68"/>
  <c r="AK23" i="68"/>
  <c r="AB23" i="68"/>
  <c r="S23" i="68"/>
  <c r="K23" i="68"/>
  <c r="BJ23" i="68"/>
  <c r="BB23" i="68"/>
  <c r="AS23" i="68"/>
  <c r="AJ23" i="68"/>
  <c r="AA23" i="68"/>
  <c r="R23" i="68"/>
  <c r="J23" i="68"/>
  <c r="BD13" i="68"/>
  <c r="AU13" i="68"/>
  <c r="AL13" i="68"/>
  <c r="AC13" i="68"/>
  <c r="U13" i="68"/>
  <c r="L13" i="68"/>
  <c r="BK13" i="68"/>
  <c r="BC13" i="68"/>
  <c r="AT13" i="68"/>
  <c r="AK13" i="68"/>
  <c r="AB13" i="68"/>
  <c r="S13" i="68"/>
  <c r="K13" i="68"/>
  <c r="BJ13" i="68"/>
  <c r="BB13" i="68"/>
  <c r="AS13" i="68"/>
  <c r="AJ13" i="68"/>
  <c r="AA13" i="68"/>
  <c r="R13" i="68"/>
  <c r="J13" i="68"/>
  <c r="BI13" i="68"/>
  <c r="AZ13" i="68"/>
  <c r="AR13" i="68"/>
  <c r="AI13" i="68"/>
  <c r="Z13" i="68"/>
  <c r="Q13" i="68"/>
  <c r="BH13" i="68"/>
  <c r="AY13" i="68"/>
  <c r="AQ13" i="68"/>
  <c r="AH13" i="68"/>
  <c r="Y13" i="68"/>
  <c r="P13" i="68"/>
  <c r="BG13" i="68"/>
  <c r="AX13" i="68"/>
  <c r="AO13" i="68"/>
  <c r="AG13" i="68"/>
  <c r="X13" i="68"/>
  <c r="O13" i="68"/>
  <c r="BF13" i="68"/>
  <c r="AW13" i="68"/>
  <c r="AN13" i="68"/>
  <c r="AF13" i="68"/>
  <c r="W13" i="68"/>
  <c r="N13" i="68"/>
  <c r="BE13" i="68"/>
  <c r="AV13" i="68"/>
  <c r="AM13" i="68"/>
  <c r="AD13" i="68"/>
  <c r="V13" i="68"/>
  <c r="M13" i="68"/>
  <c r="L245" i="7"/>
  <c r="K245" i="7"/>
  <c r="J245" i="7"/>
  <c r="P245" i="7"/>
  <c r="O245" i="7"/>
  <c r="N245" i="7"/>
  <c r="M245" i="7"/>
  <c r="BJ15" i="93"/>
  <c r="BB15" i="93"/>
  <c r="AS15" i="93"/>
  <c r="AJ15" i="93"/>
  <c r="AA15" i="93"/>
  <c r="R15" i="93"/>
  <c r="J15" i="93"/>
  <c r="BI15" i="93"/>
  <c r="AZ15" i="93"/>
  <c r="AR15" i="93"/>
  <c r="AI15" i="93"/>
  <c r="Z15" i="93"/>
  <c r="Q15" i="93"/>
  <c r="BH15" i="93"/>
  <c r="AY15" i="93"/>
  <c r="AQ15" i="93"/>
  <c r="AH15" i="93"/>
  <c r="Y15" i="93"/>
  <c r="P15" i="93"/>
  <c r="BG15" i="93"/>
  <c r="AX15" i="93"/>
  <c r="AO15" i="93"/>
  <c r="AG15" i="93"/>
  <c r="X15" i="93"/>
  <c r="O15" i="93"/>
  <c r="BF15" i="93"/>
  <c r="AW15" i="93"/>
  <c r="AN15" i="93"/>
  <c r="AF15" i="93"/>
  <c r="W15" i="93"/>
  <c r="N15" i="93"/>
  <c r="BE15" i="93"/>
  <c r="AV15" i="93"/>
  <c r="AM15" i="93"/>
  <c r="AD15" i="93"/>
  <c r="V15" i="93"/>
  <c r="M15" i="93"/>
  <c r="AL15" i="93"/>
  <c r="AK15" i="93"/>
  <c r="AC15" i="93"/>
  <c r="BK15" i="93"/>
  <c r="AB15" i="93"/>
  <c r="BD15" i="93"/>
  <c r="U15" i="93"/>
  <c r="BC15" i="93"/>
  <c r="S15" i="93"/>
  <c r="AU15" i="93"/>
  <c r="L15" i="93"/>
  <c r="AT15" i="93"/>
  <c r="K15" i="93"/>
  <c r="BI19" i="89"/>
  <c r="AZ19" i="89"/>
  <c r="AR19" i="89"/>
  <c r="AI19" i="89"/>
  <c r="Z19" i="89"/>
  <c r="Q19" i="89"/>
  <c r="BH19" i="89"/>
  <c r="AY19" i="89"/>
  <c r="AQ19" i="89"/>
  <c r="AH19" i="89"/>
  <c r="Y19" i="89"/>
  <c r="P19" i="89"/>
  <c r="BG19" i="89"/>
  <c r="AX19" i="89"/>
  <c r="AO19" i="89"/>
  <c r="AG19" i="89"/>
  <c r="X19" i="89"/>
  <c r="O19" i="89"/>
  <c r="BF19" i="89"/>
  <c r="AW19" i="89"/>
  <c r="AN19" i="89"/>
  <c r="AF19" i="89"/>
  <c r="W19" i="89"/>
  <c r="N19" i="89"/>
  <c r="BE19" i="89"/>
  <c r="AV19" i="89"/>
  <c r="AM19" i="89"/>
  <c r="AD19" i="89"/>
  <c r="V19" i="89"/>
  <c r="M19" i="89"/>
  <c r="BD19" i="89"/>
  <c r="AU19" i="89"/>
  <c r="AL19" i="89"/>
  <c r="AC19" i="89"/>
  <c r="U19" i="89"/>
  <c r="L19" i="89"/>
  <c r="BK19" i="89"/>
  <c r="BC19" i="89"/>
  <c r="AT19" i="89"/>
  <c r="AK19" i="89"/>
  <c r="AB19" i="89"/>
  <c r="S19" i="89"/>
  <c r="K19" i="89"/>
  <c r="BB19" i="89"/>
  <c r="AS19" i="89"/>
  <c r="AJ19" i="89"/>
  <c r="AA19" i="89"/>
  <c r="R19" i="89"/>
  <c r="J19" i="89"/>
  <c r="BJ19" i="89"/>
  <c r="BG12" i="86"/>
  <c r="AX12" i="86"/>
  <c r="AO12" i="86"/>
  <c r="AG12" i="86"/>
  <c r="X12" i="86"/>
  <c r="O12" i="86"/>
  <c r="BF12" i="86"/>
  <c r="AW12" i="86"/>
  <c r="AN12" i="86"/>
  <c r="AF12" i="86"/>
  <c r="W12" i="86"/>
  <c r="N12" i="86"/>
  <c r="BE12" i="86"/>
  <c r="AV12" i="86"/>
  <c r="AM12" i="86"/>
  <c r="AD12" i="86"/>
  <c r="V12" i="86"/>
  <c r="M12" i="86"/>
  <c r="BD12" i="86"/>
  <c r="AU12" i="86"/>
  <c r="AL12" i="86"/>
  <c r="AC12" i="86"/>
  <c r="U12" i="86"/>
  <c r="L12" i="86"/>
  <c r="BK12" i="86"/>
  <c r="BC12" i="86"/>
  <c r="AT12" i="86"/>
  <c r="AK12" i="86"/>
  <c r="AB12" i="86"/>
  <c r="S12" i="86"/>
  <c r="K12" i="86"/>
  <c r="BJ12" i="86"/>
  <c r="BB12" i="86"/>
  <c r="AS12" i="86"/>
  <c r="AJ12" i="86"/>
  <c r="AA12" i="86"/>
  <c r="R12" i="86"/>
  <c r="J12" i="86"/>
  <c r="BI12" i="86"/>
  <c r="AZ12" i="86"/>
  <c r="AR12" i="86"/>
  <c r="AI12" i="86"/>
  <c r="Z12" i="86"/>
  <c r="Q12" i="86"/>
  <c r="BH12" i="86"/>
  <c r="AY12" i="86"/>
  <c r="AQ12" i="86"/>
  <c r="AH12" i="86"/>
  <c r="Y12" i="86"/>
  <c r="P12" i="86"/>
  <c r="BJ13" i="66"/>
  <c r="BB13" i="66"/>
  <c r="AS13" i="66"/>
  <c r="AJ13" i="66"/>
  <c r="AA13" i="66"/>
  <c r="R13" i="66"/>
  <c r="J13" i="66"/>
  <c r="BI13" i="66"/>
  <c r="AZ13" i="66"/>
  <c r="AR13" i="66"/>
  <c r="AI13" i="66"/>
  <c r="Z13" i="66"/>
  <c r="Q13" i="66"/>
  <c r="BH13" i="66"/>
  <c r="AY13" i="66"/>
  <c r="AQ13" i="66"/>
  <c r="AH13" i="66"/>
  <c r="Y13" i="66"/>
  <c r="P13" i="66"/>
  <c r="BG13" i="66"/>
  <c r="AX13" i="66"/>
  <c r="AO13" i="66"/>
  <c r="AG13" i="66"/>
  <c r="X13" i="66"/>
  <c r="O13" i="66"/>
  <c r="BF13" i="66"/>
  <c r="AW13" i="66"/>
  <c r="AN13" i="66"/>
  <c r="AF13" i="66"/>
  <c r="W13" i="66"/>
  <c r="N13" i="66"/>
  <c r="BE13" i="66"/>
  <c r="AV13" i="66"/>
  <c r="AM13" i="66"/>
  <c r="AD13" i="66"/>
  <c r="V13" i="66"/>
  <c r="M13" i="66"/>
  <c r="BD13" i="66"/>
  <c r="AU13" i="66"/>
  <c r="AL13" i="66"/>
  <c r="AC13" i="66"/>
  <c r="U13" i="66"/>
  <c r="L13" i="66"/>
  <c r="BK13" i="66"/>
  <c r="BC13" i="66"/>
  <c r="AT13" i="66"/>
  <c r="AK13" i="66"/>
  <c r="AB13" i="66"/>
  <c r="S13" i="66"/>
  <c r="K13" i="66"/>
  <c r="BJ14" i="44"/>
  <c r="BB14" i="44"/>
  <c r="AS14" i="44"/>
  <c r="AJ14" i="44"/>
  <c r="AA14" i="44"/>
  <c r="R14" i="44"/>
  <c r="J14" i="44"/>
  <c r="BI14" i="44"/>
  <c r="AZ14" i="44"/>
  <c r="AR14" i="44"/>
  <c r="AI14" i="44"/>
  <c r="Z14" i="44"/>
  <c r="Q14" i="44"/>
  <c r="BH14" i="44"/>
  <c r="AY14" i="44"/>
  <c r="AQ14" i="44"/>
  <c r="AH14" i="44"/>
  <c r="Y14" i="44"/>
  <c r="P14" i="44"/>
  <c r="BG14" i="44"/>
  <c r="AX14" i="44"/>
  <c r="AO14" i="44"/>
  <c r="AG14" i="44"/>
  <c r="X14" i="44"/>
  <c r="O14" i="44"/>
  <c r="BF14" i="44"/>
  <c r="AW14" i="44"/>
  <c r="AN14" i="44"/>
  <c r="AF14" i="44"/>
  <c r="W14" i="44"/>
  <c r="N14" i="44"/>
  <c r="BE14" i="44"/>
  <c r="AV14" i="44"/>
  <c r="AM14" i="44"/>
  <c r="AD14" i="44"/>
  <c r="V14" i="44"/>
  <c r="M14" i="44"/>
  <c r="BD14" i="44"/>
  <c r="AU14" i="44"/>
  <c r="AL14" i="44"/>
  <c r="AC14" i="44"/>
  <c r="U14" i="44"/>
  <c r="L14" i="44"/>
  <c r="BK14" i="44"/>
  <c r="BC14" i="44"/>
  <c r="AT14" i="44"/>
  <c r="AK14" i="44"/>
  <c r="AB14" i="44"/>
  <c r="S14" i="44"/>
  <c r="K14" i="44"/>
  <c r="N286" i="7"/>
  <c r="L286" i="7"/>
  <c r="K286" i="7"/>
  <c r="J286" i="7"/>
  <c r="P286" i="7"/>
  <c r="O286" i="7"/>
  <c r="M286" i="7"/>
  <c r="BK13" i="86"/>
  <c r="BC13" i="86"/>
  <c r="AT13" i="86"/>
  <c r="AK13" i="86"/>
  <c r="AB13" i="86"/>
  <c r="S13" i="86"/>
  <c r="K13" i="86"/>
  <c r="BJ13" i="86"/>
  <c r="BB13" i="86"/>
  <c r="AS13" i="86"/>
  <c r="AJ13" i="86"/>
  <c r="AA13" i="86"/>
  <c r="R13" i="86"/>
  <c r="J13" i="86"/>
  <c r="BI13" i="86"/>
  <c r="AZ13" i="86"/>
  <c r="AR13" i="86"/>
  <c r="AI13" i="86"/>
  <c r="Z13" i="86"/>
  <c r="Q13" i="86"/>
  <c r="BH13" i="86"/>
  <c r="AY13" i="86"/>
  <c r="AQ13" i="86"/>
  <c r="AH13" i="86"/>
  <c r="Y13" i="86"/>
  <c r="P13" i="86"/>
  <c r="BG13" i="86"/>
  <c r="AX13" i="86"/>
  <c r="AO13" i="86"/>
  <c r="AG13" i="86"/>
  <c r="X13" i="86"/>
  <c r="O13" i="86"/>
  <c r="BF13" i="86"/>
  <c r="AW13" i="86"/>
  <c r="AN13" i="86"/>
  <c r="AF13" i="86"/>
  <c r="W13" i="86"/>
  <c r="N13" i="86"/>
  <c r="BE13" i="86"/>
  <c r="AV13" i="86"/>
  <c r="AM13" i="86"/>
  <c r="AD13" i="86"/>
  <c r="V13" i="86"/>
  <c r="M13" i="86"/>
  <c r="BD13" i="86"/>
  <c r="AU13" i="86"/>
  <c r="AL13" i="86"/>
  <c r="AC13" i="86"/>
  <c r="U13" i="86"/>
  <c r="L13" i="86"/>
  <c r="BK10" i="73"/>
  <c r="BC10" i="73"/>
  <c r="AT10" i="73"/>
  <c r="AK10" i="73"/>
  <c r="AB10" i="73"/>
  <c r="S10" i="73"/>
  <c r="K10" i="73"/>
  <c r="BJ10" i="73"/>
  <c r="BB10" i="73"/>
  <c r="AS10" i="73"/>
  <c r="AJ10" i="73"/>
  <c r="AA10" i="73"/>
  <c r="R10" i="73"/>
  <c r="J10" i="73"/>
  <c r="BI10" i="73"/>
  <c r="AZ10" i="73"/>
  <c r="AR10" i="73"/>
  <c r="AI10" i="73"/>
  <c r="Z10" i="73"/>
  <c r="Q10" i="73"/>
  <c r="BH10" i="73"/>
  <c r="AY10" i="73"/>
  <c r="AQ10" i="73"/>
  <c r="AH10" i="73"/>
  <c r="Y10" i="73"/>
  <c r="P10" i="73"/>
  <c r="BG10" i="73"/>
  <c r="AX10" i="73"/>
  <c r="AO10" i="73"/>
  <c r="AG10" i="73"/>
  <c r="X10" i="73"/>
  <c r="O10" i="73"/>
  <c r="BF10" i="73"/>
  <c r="AW10" i="73"/>
  <c r="AN10" i="73"/>
  <c r="AF10" i="73"/>
  <c r="W10" i="73"/>
  <c r="N10" i="73"/>
  <c r="BE10" i="73"/>
  <c r="AV10" i="73"/>
  <c r="AM10" i="73"/>
  <c r="AD10" i="73"/>
  <c r="V10" i="73"/>
  <c r="M10" i="73"/>
  <c r="BD10" i="73"/>
  <c r="AU10" i="73"/>
  <c r="AL10" i="73"/>
  <c r="AC10" i="73"/>
  <c r="U10" i="73"/>
  <c r="L10" i="73"/>
  <c r="BK17" i="62"/>
  <c r="BH17" i="62"/>
  <c r="AY17" i="62"/>
  <c r="AQ17" i="62"/>
  <c r="AH17" i="62"/>
  <c r="Y17" i="62"/>
  <c r="P17" i="62"/>
  <c r="BG17" i="62"/>
  <c r="BD17" i="62"/>
  <c r="AU17" i="62"/>
  <c r="AL17" i="62"/>
  <c r="AC17" i="62"/>
  <c r="U17" i="62"/>
  <c r="L17" i="62"/>
  <c r="BB17" i="62"/>
  <c r="AO17" i="62"/>
  <c r="AD17" i="62"/>
  <c r="R17" i="62"/>
  <c r="AZ17" i="62"/>
  <c r="AN17" i="62"/>
  <c r="AB17" i="62"/>
  <c r="Q17" i="62"/>
  <c r="AX17" i="62"/>
  <c r="AM17" i="62"/>
  <c r="AA17" i="62"/>
  <c r="O17" i="62"/>
  <c r="BJ17" i="62"/>
  <c r="AW17" i="62"/>
  <c r="AK17" i="62"/>
  <c r="Z17" i="62"/>
  <c r="N17" i="62"/>
  <c r="BI17" i="62"/>
  <c r="AV17" i="62"/>
  <c r="AJ17" i="62"/>
  <c r="X17" i="62"/>
  <c r="M17" i="62"/>
  <c r="BF17" i="62"/>
  <c r="AT17" i="62"/>
  <c r="AI17" i="62"/>
  <c r="W17" i="62"/>
  <c r="K17" i="62"/>
  <c r="BE17" i="62"/>
  <c r="AS17" i="62"/>
  <c r="AG17" i="62"/>
  <c r="V17" i="62"/>
  <c r="J17" i="62"/>
  <c r="BC17" i="62"/>
  <c r="AR17" i="62"/>
  <c r="AF17" i="62"/>
  <c r="S17" i="62"/>
  <c r="BK22" i="51"/>
  <c r="BC22" i="51"/>
  <c r="AT22" i="51"/>
  <c r="AK22" i="51"/>
  <c r="AB22" i="51"/>
  <c r="S22" i="51"/>
  <c r="K22" i="51"/>
  <c r="BJ22" i="51"/>
  <c r="BB22" i="51"/>
  <c r="AS22" i="51"/>
  <c r="AJ22" i="51"/>
  <c r="AA22" i="51"/>
  <c r="R22" i="51"/>
  <c r="J22" i="51"/>
  <c r="BI22" i="51"/>
  <c r="AZ22" i="51"/>
  <c r="AR22" i="51"/>
  <c r="AI22" i="51"/>
  <c r="Z22" i="51"/>
  <c r="Q22" i="51"/>
  <c r="BH22" i="51"/>
  <c r="AY22" i="51"/>
  <c r="AQ22" i="51"/>
  <c r="AH22" i="51"/>
  <c r="Y22" i="51"/>
  <c r="P22" i="51"/>
  <c r="BG22" i="51"/>
  <c r="AX22" i="51"/>
  <c r="AO22" i="51"/>
  <c r="AG22" i="51"/>
  <c r="X22" i="51"/>
  <c r="O22" i="51"/>
  <c r="BF22" i="51"/>
  <c r="AW22" i="51"/>
  <c r="AN22" i="51"/>
  <c r="AF22" i="51"/>
  <c r="W22" i="51"/>
  <c r="N22" i="51"/>
  <c r="BE22" i="51"/>
  <c r="AV22" i="51"/>
  <c r="AM22" i="51"/>
  <c r="AD22" i="51"/>
  <c r="V22" i="51"/>
  <c r="M22" i="51"/>
  <c r="BD22" i="51"/>
  <c r="AU22" i="51"/>
  <c r="AL22" i="51"/>
  <c r="AC22" i="51"/>
  <c r="U22" i="51"/>
  <c r="L22" i="51"/>
  <c r="F282" i="7"/>
  <c r="D282" i="7"/>
  <c r="C282" i="7"/>
  <c r="B282" i="7"/>
  <c r="H282" i="7"/>
  <c r="G282" i="7"/>
  <c r="E282" i="7"/>
  <c r="BI17" i="96"/>
  <c r="AZ17" i="96"/>
  <c r="AR17" i="96"/>
  <c r="AI17" i="96"/>
  <c r="Z17" i="96"/>
  <c r="Q17" i="96"/>
  <c r="BH17" i="96"/>
  <c r="AY17" i="96"/>
  <c r="AQ17" i="96"/>
  <c r="AH17" i="96"/>
  <c r="Y17" i="96"/>
  <c r="P17" i="96"/>
  <c r="BG17" i="96"/>
  <c r="AX17" i="96"/>
  <c r="AO17" i="96"/>
  <c r="AG17" i="96"/>
  <c r="X17" i="96"/>
  <c r="O17" i="96"/>
  <c r="BF17" i="96"/>
  <c r="AW17" i="96"/>
  <c r="AN17" i="96"/>
  <c r="AF17" i="96"/>
  <c r="W17" i="96"/>
  <c r="N17" i="96"/>
  <c r="BE17" i="96"/>
  <c r="AV17" i="96"/>
  <c r="AM17" i="96"/>
  <c r="AD17" i="96"/>
  <c r="V17" i="96"/>
  <c r="M17" i="96"/>
  <c r="BD17" i="96"/>
  <c r="AU17" i="96"/>
  <c r="AL17" i="96"/>
  <c r="AC17" i="96"/>
  <c r="U17" i="96"/>
  <c r="L17" i="96"/>
  <c r="BK17" i="96"/>
  <c r="BC17" i="96"/>
  <c r="AT17" i="96"/>
  <c r="AK17" i="96"/>
  <c r="AB17" i="96"/>
  <c r="S17" i="96"/>
  <c r="K17" i="96"/>
  <c r="J17" i="96"/>
  <c r="BJ17" i="96"/>
  <c r="BB17" i="96"/>
  <c r="AS17" i="96"/>
  <c r="AJ17" i="96"/>
  <c r="AA17" i="96"/>
  <c r="R17" i="96"/>
  <c r="BH20" i="91"/>
  <c r="AY20" i="91"/>
  <c r="AQ20" i="91"/>
  <c r="AH20" i="91"/>
  <c r="Y20" i="91"/>
  <c r="P20" i="91"/>
  <c r="BG20" i="91"/>
  <c r="AX20" i="91"/>
  <c r="AO20" i="91"/>
  <c r="AG20" i="91"/>
  <c r="X20" i="91"/>
  <c r="O20" i="91"/>
  <c r="BF20" i="91"/>
  <c r="AW20" i="91"/>
  <c r="AN20" i="91"/>
  <c r="AF20" i="91"/>
  <c r="W20" i="91"/>
  <c r="N20" i="91"/>
  <c r="BE20" i="91"/>
  <c r="AV20" i="91"/>
  <c r="AM20" i="91"/>
  <c r="AD20" i="91"/>
  <c r="V20" i="91"/>
  <c r="M20" i="91"/>
  <c r="BK20" i="91"/>
  <c r="BC20" i="91"/>
  <c r="AT20" i="91"/>
  <c r="AK20" i="91"/>
  <c r="AB20" i="91"/>
  <c r="S20" i="91"/>
  <c r="K20" i="91"/>
  <c r="BJ20" i="91"/>
  <c r="BB20" i="91"/>
  <c r="AS20" i="91"/>
  <c r="AJ20" i="91"/>
  <c r="AA20" i="91"/>
  <c r="R20" i="91"/>
  <c r="J20" i="91"/>
  <c r="AR20" i="91"/>
  <c r="AL20" i="91"/>
  <c r="AI20" i="91"/>
  <c r="AC20" i="91"/>
  <c r="BI20" i="91"/>
  <c r="Z20" i="91"/>
  <c r="BD20" i="91"/>
  <c r="U20" i="91"/>
  <c r="AZ20" i="91"/>
  <c r="Q20" i="91"/>
  <c r="AU20" i="91"/>
  <c r="L20" i="91"/>
  <c r="BD11" i="68"/>
  <c r="AU11" i="68"/>
  <c r="AL11" i="68"/>
  <c r="AC11" i="68"/>
  <c r="U11" i="68"/>
  <c r="L11" i="68"/>
  <c r="BK11" i="68"/>
  <c r="BC11" i="68"/>
  <c r="AT11" i="68"/>
  <c r="AK11" i="68"/>
  <c r="AB11" i="68"/>
  <c r="S11" i="68"/>
  <c r="K11" i="68"/>
  <c r="BJ11" i="68"/>
  <c r="BB11" i="68"/>
  <c r="AS11" i="68"/>
  <c r="AJ11" i="68"/>
  <c r="AA11" i="68"/>
  <c r="R11" i="68"/>
  <c r="J11" i="68"/>
  <c r="BI11" i="68"/>
  <c r="AZ11" i="68"/>
  <c r="AR11" i="68"/>
  <c r="AI11" i="68"/>
  <c r="Z11" i="68"/>
  <c r="Q11" i="68"/>
  <c r="BH11" i="68"/>
  <c r="AY11" i="68"/>
  <c r="AQ11" i="68"/>
  <c r="AH11" i="68"/>
  <c r="Y11" i="68"/>
  <c r="P11" i="68"/>
  <c r="BG11" i="68"/>
  <c r="AX11" i="68"/>
  <c r="AO11" i="68"/>
  <c r="AG11" i="68"/>
  <c r="X11" i="68"/>
  <c r="O11" i="68"/>
  <c r="BF11" i="68"/>
  <c r="AW11" i="68"/>
  <c r="AN11" i="68"/>
  <c r="AF11" i="68"/>
  <c r="W11" i="68"/>
  <c r="N11" i="68"/>
  <c r="BE11" i="68"/>
  <c r="AV11" i="68"/>
  <c r="AM11" i="68"/>
  <c r="AD11" i="68"/>
  <c r="V11" i="68"/>
  <c r="M11" i="68"/>
  <c r="BF11" i="44"/>
  <c r="AW11" i="44"/>
  <c r="AN11" i="44"/>
  <c r="AF11" i="44"/>
  <c r="W11" i="44"/>
  <c r="N11" i="44"/>
  <c r="BE11" i="44"/>
  <c r="AV11" i="44"/>
  <c r="AM11" i="44"/>
  <c r="AD11" i="44"/>
  <c r="V11" i="44"/>
  <c r="M11" i="44"/>
  <c r="BD11" i="44"/>
  <c r="AU11" i="44"/>
  <c r="AL11" i="44"/>
  <c r="AC11" i="44"/>
  <c r="U11" i="44"/>
  <c r="L11" i="44"/>
  <c r="BK11" i="44"/>
  <c r="BC11" i="44"/>
  <c r="AT11" i="44"/>
  <c r="AK11" i="44"/>
  <c r="AB11" i="44"/>
  <c r="S11" i="44"/>
  <c r="K11" i="44"/>
  <c r="BJ11" i="44"/>
  <c r="BB11" i="44"/>
  <c r="AS11" i="44"/>
  <c r="AJ11" i="44"/>
  <c r="AA11" i="44"/>
  <c r="R11" i="44"/>
  <c r="J11" i="44"/>
  <c r="BI11" i="44"/>
  <c r="AZ11" i="44"/>
  <c r="AR11" i="44"/>
  <c r="AI11" i="44"/>
  <c r="Z11" i="44"/>
  <c r="Q11" i="44"/>
  <c r="BH11" i="44"/>
  <c r="AY11" i="44"/>
  <c r="AQ11" i="44"/>
  <c r="AH11" i="44"/>
  <c r="Y11" i="44"/>
  <c r="P11" i="44"/>
  <c r="BG11" i="44"/>
  <c r="AX11" i="44"/>
  <c r="AO11" i="44"/>
  <c r="AG11" i="44"/>
  <c r="X11" i="44"/>
  <c r="O11" i="44"/>
  <c r="D17" i="90"/>
  <c r="BH16" i="74"/>
  <c r="AY16" i="74"/>
  <c r="AQ16" i="74"/>
  <c r="AH16" i="74"/>
  <c r="Y16" i="74"/>
  <c r="P16" i="74"/>
  <c r="BG16" i="74"/>
  <c r="AX16" i="74"/>
  <c r="AO16" i="74"/>
  <c r="AG16" i="74"/>
  <c r="X16" i="74"/>
  <c r="O16" i="74"/>
  <c r="BF16" i="74"/>
  <c r="AW16" i="74"/>
  <c r="AN16" i="74"/>
  <c r="AF16" i="74"/>
  <c r="W16" i="74"/>
  <c r="N16" i="74"/>
  <c r="BE16" i="74"/>
  <c r="AV16" i="74"/>
  <c r="AM16" i="74"/>
  <c r="AD16" i="74"/>
  <c r="V16" i="74"/>
  <c r="M16" i="74"/>
  <c r="BD16" i="74"/>
  <c r="AU16" i="74"/>
  <c r="AL16" i="74"/>
  <c r="AC16" i="74"/>
  <c r="U16" i="74"/>
  <c r="L16" i="74"/>
  <c r="BK16" i="74"/>
  <c r="BC16" i="74"/>
  <c r="AT16" i="74"/>
  <c r="AK16" i="74"/>
  <c r="AB16" i="74"/>
  <c r="S16" i="74"/>
  <c r="K16" i="74"/>
  <c r="BJ16" i="74"/>
  <c r="BB16" i="74"/>
  <c r="AS16" i="74"/>
  <c r="AJ16" i="74"/>
  <c r="AA16" i="74"/>
  <c r="R16" i="74"/>
  <c r="J16" i="74"/>
  <c r="BI16" i="74"/>
  <c r="AZ16" i="74"/>
  <c r="AR16" i="74"/>
  <c r="AI16" i="74"/>
  <c r="Z16" i="74"/>
  <c r="Q16" i="74"/>
  <c r="BH22" i="52"/>
  <c r="AY22" i="52"/>
  <c r="AQ22" i="52"/>
  <c r="AH22" i="52"/>
  <c r="Y22" i="52"/>
  <c r="P22" i="52"/>
  <c r="BG22" i="52"/>
  <c r="AX22" i="52"/>
  <c r="AO22" i="52"/>
  <c r="AG22" i="52"/>
  <c r="X22" i="52"/>
  <c r="O22" i="52"/>
  <c r="BF22" i="52"/>
  <c r="AW22" i="52"/>
  <c r="AN22" i="52"/>
  <c r="AF22" i="52"/>
  <c r="W22" i="52"/>
  <c r="N22" i="52"/>
  <c r="BE22" i="52"/>
  <c r="AV22" i="52"/>
  <c r="AM22" i="52"/>
  <c r="AD22" i="52"/>
  <c r="V22" i="52"/>
  <c r="M22" i="52"/>
  <c r="BD22" i="52"/>
  <c r="AU22" i="52"/>
  <c r="AL22" i="52"/>
  <c r="AC22" i="52"/>
  <c r="U22" i="52"/>
  <c r="L22" i="52"/>
  <c r="BK22" i="52"/>
  <c r="BC22" i="52"/>
  <c r="AT22" i="52"/>
  <c r="AK22" i="52"/>
  <c r="AB22" i="52"/>
  <c r="S22" i="52"/>
  <c r="K22" i="52"/>
  <c r="BJ22" i="52"/>
  <c r="BB22" i="52"/>
  <c r="AS22" i="52"/>
  <c r="AJ22" i="52"/>
  <c r="AA22" i="52"/>
  <c r="R22" i="52"/>
  <c r="J22" i="52"/>
  <c r="BI22" i="52"/>
  <c r="AZ22" i="52"/>
  <c r="AR22" i="52"/>
  <c r="AI22" i="52"/>
  <c r="Z22" i="52"/>
  <c r="Q22" i="52"/>
  <c r="BI23" i="42"/>
  <c r="AZ23" i="42"/>
  <c r="AR23" i="42"/>
  <c r="AI23" i="42"/>
  <c r="Z23" i="42"/>
  <c r="Q23" i="42"/>
  <c r="BE23" i="42"/>
  <c r="AV23" i="42"/>
  <c r="AM23" i="42"/>
  <c r="AD23" i="42"/>
  <c r="V23" i="42"/>
  <c r="M23" i="42"/>
  <c r="BK23" i="42"/>
  <c r="AY23" i="42"/>
  <c r="AN23" i="42"/>
  <c r="AB23" i="42"/>
  <c r="P23" i="42"/>
  <c r="BJ23" i="42"/>
  <c r="AX23" i="42"/>
  <c r="AL23" i="42"/>
  <c r="AA23" i="42"/>
  <c r="O23" i="42"/>
  <c r="BH23" i="42"/>
  <c r="AW23" i="42"/>
  <c r="AK23" i="42"/>
  <c r="Y23" i="42"/>
  <c r="N23" i="42"/>
  <c r="BG23" i="42"/>
  <c r="AU23" i="42"/>
  <c r="AJ23" i="42"/>
  <c r="X23" i="42"/>
  <c r="L23" i="42"/>
  <c r="BF23" i="42"/>
  <c r="AT23" i="42"/>
  <c r="AH23" i="42"/>
  <c r="W23" i="42"/>
  <c r="K23" i="42"/>
  <c r="BD23" i="42"/>
  <c r="AS23" i="42"/>
  <c r="AG23" i="42"/>
  <c r="U23" i="42"/>
  <c r="J23" i="42"/>
  <c r="BC23" i="42"/>
  <c r="AQ23" i="42"/>
  <c r="AF23" i="42"/>
  <c r="S23" i="42"/>
  <c r="BB23" i="42"/>
  <c r="AO23" i="42"/>
  <c r="AC23" i="42"/>
  <c r="R23" i="42"/>
  <c r="BE16" i="43"/>
  <c r="AV16" i="43"/>
  <c r="AM16" i="43"/>
  <c r="AD16" i="43"/>
  <c r="V16" i="43"/>
  <c r="M16" i="43"/>
  <c r="BD16" i="43"/>
  <c r="AU16" i="43"/>
  <c r="AL16" i="43"/>
  <c r="AC16" i="43"/>
  <c r="U16" i="43"/>
  <c r="L16" i="43"/>
  <c r="BK16" i="43"/>
  <c r="BC16" i="43"/>
  <c r="AT16" i="43"/>
  <c r="AK16" i="43"/>
  <c r="AB16" i="43"/>
  <c r="S16" i="43"/>
  <c r="K16" i="43"/>
  <c r="BJ16" i="43"/>
  <c r="BB16" i="43"/>
  <c r="AS16" i="43"/>
  <c r="AJ16" i="43"/>
  <c r="AA16" i="43"/>
  <c r="R16" i="43"/>
  <c r="J16" i="43"/>
  <c r="BI16" i="43"/>
  <c r="AZ16" i="43"/>
  <c r="AR16" i="43"/>
  <c r="AI16" i="43"/>
  <c r="Z16" i="43"/>
  <c r="Q16" i="43"/>
  <c r="BH16" i="43"/>
  <c r="AY16" i="43"/>
  <c r="AQ16" i="43"/>
  <c r="AH16" i="43"/>
  <c r="Y16" i="43"/>
  <c r="P16" i="43"/>
  <c r="BG16" i="43"/>
  <c r="AX16" i="43"/>
  <c r="AO16" i="43"/>
  <c r="AG16" i="43"/>
  <c r="X16" i="43"/>
  <c r="O16" i="43"/>
  <c r="BF16" i="43"/>
  <c r="AW16" i="43"/>
  <c r="AN16" i="43"/>
  <c r="AF16" i="43"/>
  <c r="W16" i="43"/>
  <c r="N16" i="43"/>
  <c r="BI10" i="48"/>
  <c r="AZ10" i="48"/>
  <c r="AR10" i="48"/>
  <c r="AI10" i="48"/>
  <c r="Z10" i="48"/>
  <c r="Q10" i="48"/>
  <c r="BH10" i="48"/>
  <c r="AY10" i="48"/>
  <c r="AQ10" i="48"/>
  <c r="AH10" i="48"/>
  <c r="Y10" i="48"/>
  <c r="P10" i="48"/>
  <c r="BG10" i="48"/>
  <c r="AX10" i="48"/>
  <c r="AO10" i="48"/>
  <c r="AG10" i="48"/>
  <c r="X10" i="48"/>
  <c r="O10" i="48"/>
  <c r="BF10" i="48"/>
  <c r="AW10" i="48"/>
  <c r="AN10" i="48"/>
  <c r="AF10" i="48"/>
  <c r="W10" i="48"/>
  <c r="N10" i="48"/>
  <c r="BE10" i="48"/>
  <c r="AV10" i="48"/>
  <c r="AM10" i="48"/>
  <c r="AD10" i="48"/>
  <c r="V10" i="48"/>
  <c r="M10" i="48"/>
  <c r="BD10" i="48"/>
  <c r="AU10" i="48"/>
  <c r="AL10" i="48"/>
  <c r="AC10" i="48"/>
  <c r="U10" i="48"/>
  <c r="L10" i="48"/>
  <c r="BK10" i="48"/>
  <c r="BC10" i="48"/>
  <c r="AT10" i="48"/>
  <c r="AK10" i="48"/>
  <c r="AB10" i="48"/>
  <c r="S10" i="48"/>
  <c r="K10" i="48"/>
  <c r="BJ10" i="48"/>
  <c r="BB10" i="48"/>
  <c r="AS10" i="48"/>
  <c r="AJ10" i="48"/>
  <c r="AA10" i="48"/>
  <c r="R10" i="48"/>
  <c r="J10" i="48"/>
  <c r="BF16" i="50"/>
  <c r="AW16" i="50"/>
  <c r="AN16" i="50"/>
  <c r="AF16" i="50"/>
  <c r="W16" i="50"/>
  <c r="N16" i="50"/>
  <c r="BE16" i="50"/>
  <c r="AV16" i="50"/>
  <c r="AM16" i="50"/>
  <c r="AD16" i="50"/>
  <c r="V16" i="50"/>
  <c r="M16" i="50"/>
  <c r="BD16" i="50"/>
  <c r="AU16" i="50"/>
  <c r="AL16" i="50"/>
  <c r="AC16" i="50"/>
  <c r="U16" i="50"/>
  <c r="L16" i="50"/>
  <c r="BK16" i="50"/>
  <c r="BC16" i="50"/>
  <c r="AT16" i="50"/>
  <c r="AK16" i="50"/>
  <c r="AB16" i="50"/>
  <c r="S16" i="50"/>
  <c r="K16" i="50"/>
  <c r="BJ16" i="50"/>
  <c r="BB16" i="50"/>
  <c r="AS16" i="50"/>
  <c r="AJ16" i="50"/>
  <c r="AA16" i="50"/>
  <c r="R16" i="50"/>
  <c r="J16" i="50"/>
  <c r="BI16" i="50"/>
  <c r="AZ16" i="50"/>
  <c r="AR16" i="50"/>
  <c r="AI16" i="50"/>
  <c r="Z16" i="50"/>
  <c r="Q16" i="50"/>
  <c r="BH16" i="50"/>
  <c r="AY16" i="50"/>
  <c r="AQ16" i="50"/>
  <c r="AH16" i="50"/>
  <c r="Y16" i="50"/>
  <c r="P16" i="50"/>
  <c r="BG16" i="50"/>
  <c r="AX16" i="50"/>
  <c r="AO16" i="50"/>
  <c r="AG16" i="50"/>
  <c r="X16" i="50"/>
  <c r="O16" i="50"/>
  <c r="BH23" i="46"/>
  <c r="AY23" i="46"/>
  <c r="AQ23" i="46"/>
  <c r="AH23" i="46"/>
  <c r="Y23" i="46"/>
  <c r="P23" i="46"/>
  <c r="BG23" i="46"/>
  <c r="AX23" i="46"/>
  <c r="AO23" i="46"/>
  <c r="AG23" i="46"/>
  <c r="X23" i="46"/>
  <c r="O23" i="46"/>
  <c r="BF23" i="46"/>
  <c r="AW23" i="46"/>
  <c r="AN23" i="46"/>
  <c r="AF23" i="46"/>
  <c r="W23" i="46"/>
  <c r="N23" i="46"/>
  <c r="BE23" i="46"/>
  <c r="AV23" i="46"/>
  <c r="AM23" i="46"/>
  <c r="AD23" i="46"/>
  <c r="V23" i="46"/>
  <c r="M23" i="46"/>
  <c r="BD23" i="46"/>
  <c r="AU23" i="46"/>
  <c r="AL23" i="46"/>
  <c r="AC23" i="46"/>
  <c r="U23" i="46"/>
  <c r="L23" i="46"/>
  <c r="BK23" i="46"/>
  <c r="BC23" i="46"/>
  <c r="AT23" i="46"/>
  <c r="AK23" i="46"/>
  <c r="AB23" i="46"/>
  <c r="S23" i="46"/>
  <c r="K23" i="46"/>
  <c r="BJ23" i="46"/>
  <c r="BB23" i="46"/>
  <c r="AS23" i="46"/>
  <c r="AJ23" i="46"/>
  <c r="AA23" i="46"/>
  <c r="R23" i="46"/>
  <c r="J23" i="46"/>
  <c r="BI23" i="46"/>
  <c r="AZ23" i="46"/>
  <c r="AR23" i="46"/>
  <c r="AI23" i="46"/>
  <c r="Z23" i="46"/>
  <c r="Q23" i="46"/>
  <c r="BH10" i="74"/>
  <c r="AY10" i="74"/>
  <c r="AQ10" i="74"/>
  <c r="AH10" i="74"/>
  <c r="Y10" i="74"/>
  <c r="P10" i="74"/>
  <c r="BG10" i="74"/>
  <c r="AX10" i="74"/>
  <c r="AO10" i="74"/>
  <c r="AG10" i="74"/>
  <c r="X10" i="74"/>
  <c r="O10" i="74"/>
  <c r="BF10" i="74"/>
  <c r="AW10" i="74"/>
  <c r="AN10" i="74"/>
  <c r="AF10" i="74"/>
  <c r="W10" i="74"/>
  <c r="N10" i="74"/>
  <c r="BE10" i="74"/>
  <c r="AV10" i="74"/>
  <c r="AM10" i="74"/>
  <c r="AD10" i="74"/>
  <c r="V10" i="74"/>
  <c r="M10" i="74"/>
  <c r="BD10" i="74"/>
  <c r="AU10" i="74"/>
  <c r="AL10" i="74"/>
  <c r="AC10" i="74"/>
  <c r="U10" i="74"/>
  <c r="L10" i="74"/>
  <c r="BK10" i="74"/>
  <c r="BC10" i="74"/>
  <c r="AT10" i="74"/>
  <c r="AK10" i="74"/>
  <c r="AB10" i="74"/>
  <c r="S10" i="74"/>
  <c r="K10" i="74"/>
  <c r="BJ10" i="74"/>
  <c r="BB10" i="74"/>
  <c r="AS10" i="74"/>
  <c r="AJ10" i="74"/>
  <c r="AA10" i="74"/>
  <c r="R10" i="74"/>
  <c r="J10" i="74"/>
  <c r="BI10" i="74"/>
  <c r="AZ10" i="74"/>
  <c r="AR10" i="74"/>
  <c r="AI10" i="74"/>
  <c r="Z10" i="74"/>
  <c r="Q10" i="74"/>
  <c r="BG16" i="77"/>
  <c r="AX16" i="77"/>
  <c r="AO16" i="77"/>
  <c r="AG16" i="77"/>
  <c r="X16" i="77"/>
  <c r="O16" i="77"/>
  <c r="BF16" i="77"/>
  <c r="AW16" i="77"/>
  <c r="AN16" i="77"/>
  <c r="AF16" i="77"/>
  <c r="W16" i="77"/>
  <c r="N16" i="77"/>
  <c r="BE16" i="77"/>
  <c r="AV16" i="77"/>
  <c r="AM16" i="77"/>
  <c r="AD16" i="77"/>
  <c r="V16" i="77"/>
  <c r="M16" i="77"/>
  <c r="BD16" i="77"/>
  <c r="AU16" i="77"/>
  <c r="AL16" i="77"/>
  <c r="AC16" i="77"/>
  <c r="U16" i="77"/>
  <c r="L16" i="77"/>
  <c r="BK16" i="77"/>
  <c r="BC16" i="77"/>
  <c r="AT16" i="77"/>
  <c r="AK16" i="77"/>
  <c r="AB16" i="77"/>
  <c r="S16" i="77"/>
  <c r="K16" i="77"/>
  <c r="BJ16" i="77"/>
  <c r="BB16" i="77"/>
  <c r="AS16" i="77"/>
  <c r="AJ16" i="77"/>
  <c r="AA16" i="77"/>
  <c r="R16" i="77"/>
  <c r="J16" i="77"/>
  <c r="BI16" i="77"/>
  <c r="AZ16" i="77"/>
  <c r="AR16" i="77"/>
  <c r="AI16" i="77"/>
  <c r="Z16" i="77"/>
  <c r="Q16" i="77"/>
  <c r="BH16" i="77"/>
  <c r="AY16" i="77"/>
  <c r="AQ16" i="77"/>
  <c r="AH16" i="77"/>
  <c r="Y16" i="77"/>
  <c r="P16" i="77"/>
  <c r="BG23" i="73"/>
  <c r="AX23" i="73"/>
  <c r="AO23" i="73"/>
  <c r="AG23" i="73"/>
  <c r="X23" i="73"/>
  <c r="O23" i="73"/>
  <c r="BF23" i="73"/>
  <c r="AW23" i="73"/>
  <c r="AN23" i="73"/>
  <c r="AF23" i="73"/>
  <c r="W23" i="73"/>
  <c r="N23" i="73"/>
  <c r="BE23" i="73"/>
  <c r="AV23" i="73"/>
  <c r="AM23" i="73"/>
  <c r="AD23" i="73"/>
  <c r="V23" i="73"/>
  <c r="M23" i="73"/>
  <c r="BD23" i="73"/>
  <c r="AU23" i="73"/>
  <c r="AL23" i="73"/>
  <c r="AC23" i="73"/>
  <c r="U23" i="73"/>
  <c r="L23" i="73"/>
  <c r="BK23" i="73"/>
  <c r="BC23" i="73"/>
  <c r="AT23" i="73"/>
  <c r="AK23" i="73"/>
  <c r="AB23" i="73"/>
  <c r="S23" i="73"/>
  <c r="K23" i="73"/>
  <c r="BJ23" i="73"/>
  <c r="BB23" i="73"/>
  <c r="AS23" i="73"/>
  <c r="AJ23" i="73"/>
  <c r="AA23" i="73"/>
  <c r="R23" i="73"/>
  <c r="J23" i="73"/>
  <c r="BI23" i="73"/>
  <c r="AZ23" i="73"/>
  <c r="AR23" i="73"/>
  <c r="AI23" i="73"/>
  <c r="Z23" i="73"/>
  <c r="Q23" i="73"/>
  <c r="BH23" i="73"/>
  <c r="AY23" i="73"/>
  <c r="AQ23" i="73"/>
  <c r="AH23" i="73"/>
  <c r="Y23" i="73"/>
  <c r="P23" i="73"/>
  <c r="BH10" i="91"/>
  <c r="AY10" i="91"/>
  <c r="AQ10" i="91"/>
  <c r="AH10" i="91"/>
  <c r="Y10" i="91"/>
  <c r="P10" i="91"/>
  <c r="BG10" i="91"/>
  <c r="AX10" i="91"/>
  <c r="AO10" i="91"/>
  <c r="AG10" i="91"/>
  <c r="X10" i="91"/>
  <c r="O10" i="91"/>
  <c r="BF10" i="91"/>
  <c r="AW10" i="91"/>
  <c r="AN10" i="91"/>
  <c r="AF10" i="91"/>
  <c r="W10" i="91"/>
  <c r="N10" i="91"/>
  <c r="BE10" i="91"/>
  <c r="AV10" i="91"/>
  <c r="AM10" i="91"/>
  <c r="AD10" i="91"/>
  <c r="V10" i="91"/>
  <c r="M10" i="91"/>
  <c r="BK10" i="91"/>
  <c r="BC10" i="91"/>
  <c r="AT10" i="91"/>
  <c r="AK10" i="91"/>
  <c r="AB10" i="91"/>
  <c r="S10" i="91"/>
  <c r="K10" i="91"/>
  <c r="BJ10" i="91"/>
  <c r="BB10" i="91"/>
  <c r="AS10" i="91"/>
  <c r="AJ10" i="91"/>
  <c r="AA10" i="91"/>
  <c r="R10" i="91"/>
  <c r="J10" i="91"/>
  <c r="AZ10" i="91"/>
  <c r="Q10" i="91"/>
  <c r="AU10" i="91"/>
  <c r="L10" i="91"/>
  <c r="AR10" i="91"/>
  <c r="AL10" i="91"/>
  <c r="AI10" i="91"/>
  <c r="AC10" i="91"/>
  <c r="BI10" i="91"/>
  <c r="Z10" i="91"/>
  <c r="BD10" i="91"/>
  <c r="U10" i="91"/>
  <c r="BD17" i="88"/>
  <c r="AU17" i="88"/>
  <c r="AL17" i="88"/>
  <c r="AC17" i="88"/>
  <c r="U17" i="88"/>
  <c r="L17" i="88"/>
  <c r="BK17" i="88"/>
  <c r="BC17" i="88"/>
  <c r="AT17" i="88"/>
  <c r="AK17" i="88"/>
  <c r="AB17" i="88"/>
  <c r="S17" i="88"/>
  <c r="K17" i="88"/>
  <c r="BJ17" i="88"/>
  <c r="BB17" i="88"/>
  <c r="AS17" i="88"/>
  <c r="AJ17" i="88"/>
  <c r="AA17" i="88"/>
  <c r="R17" i="88"/>
  <c r="J17" i="88"/>
  <c r="BI17" i="88"/>
  <c r="AZ17" i="88"/>
  <c r="AR17" i="88"/>
  <c r="AI17" i="88"/>
  <c r="Z17" i="88"/>
  <c r="Q17" i="88"/>
  <c r="BG17" i="88"/>
  <c r="AX17" i="88"/>
  <c r="AO17" i="88"/>
  <c r="AG17" i="88"/>
  <c r="X17" i="88"/>
  <c r="O17" i="88"/>
  <c r="BF17" i="88"/>
  <c r="AW17" i="88"/>
  <c r="AN17" i="88"/>
  <c r="AF17" i="88"/>
  <c r="W17" i="88"/>
  <c r="N17" i="88"/>
  <c r="AD17" i="88"/>
  <c r="BH17" i="88"/>
  <c r="Y17" i="88"/>
  <c r="BE17" i="88"/>
  <c r="V17" i="88"/>
  <c r="AY17" i="88"/>
  <c r="P17" i="88"/>
  <c r="AV17" i="88"/>
  <c r="M17" i="88"/>
  <c r="AQ17" i="88"/>
  <c r="AM17" i="88"/>
  <c r="AH17" i="88"/>
  <c r="BG23" i="90"/>
  <c r="AX23" i="90"/>
  <c r="AO23" i="90"/>
  <c r="AG23" i="90"/>
  <c r="X23" i="90"/>
  <c r="O23" i="90"/>
  <c r="BF23" i="90"/>
  <c r="AW23" i="90"/>
  <c r="AN23" i="90"/>
  <c r="AF23" i="90"/>
  <c r="W23" i="90"/>
  <c r="N23" i="90"/>
  <c r="BE23" i="90"/>
  <c r="AV23" i="90"/>
  <c r="AM23" i="90"/>
  <c r="AD23" i="90"/>
  <c r="V23" i="90"/>
  <c r="M23" i="90"/>
  <c r="BD23" i="90"/>
  <c r="AU23" i="90"/>
  <c r="AL23" i="90"/>
  <c r="AC23" i="90"/>
  <c r="U23" i="90"/>
  <c r="L23" i="90"/>
  <c r="BJ23" i="90"/>
  <c r="BB23" i="90"/>
  <c r="AS23" i="90"/>
  <c r="AJ23" i="90"/>
  <c r="AA23" i="90"/>
  <c r="R23" i="90"/>
  <c r="J23" i="90"/>
  <c r="BI23" i="90"/>
  <c r="AZ23" i="90"/>
  <c r="AR23" i="90"/>
  <c r="AI23" i="90"/>
  <c r="Z23" i="90"/>
  <c r="Q23" i="90"/>
  <c r="BH23" i="90"/>
  <c r="Y23" i="90"/>
  <c r="BC23" i="90"/>
  <c r="S23" i="90"/>
  <c r="AY23" i="90"/>
  <c r="P23" i="90"/>
  <c r="AT23" i="90"/>
  <c r="K23" i="90"/>
  <c r="AQ23" i="90"/>
  <c r="AK23" i="90"/>
  <c r="AH23" i="90"/>
  <c r="BK23" i="90"/>
  <c r="AB23" i="90"/>
  <c r="D15" i="90"/>
  <c r="D23" i="89"/>
  <c r="D23" i="90"/>
  <c r="BE18" i="96"/>
  <c r="AV18" i="96"/>
  <c r="AM18" i="96"/>
  <c r="AD18" i="96"/>
  <c r="V18" i="96"/>
  <c r="M18" i="96"/>
  <c r="BD18" i="96"/>
  <c r="AU18" i="96"/>
  <c r="AL18" i="96"/>
  <c r="AC18" i="96"/>
  <c r="U18" i="96"/>
  <c r="L18" i="96"/>
  <c r="BK18" i="96"/>
  <c r="BC18" i="96"/>
  <c r="AT18" i="96"/>
  <c r="AK18" i="96"/>
  <c r="AB18" i="96"/>
  <c r="S18" i="96"/>
  <c r="K18" i="96"/>
  <c r="BJ18" i="96"/>
  <c r="BB18" i="96"/>
  <c r="AS18" i="96"/>
  <c r="AJ18" i="96"/>
  <c r="AA18" i="96"/>
  <c r="R18" i="96"/>
  <c r="J18" i="96"/>
  <c r="BI18" i="96"/>
  <c r="AZ18" i="96"/>
  <c r="AR18" i="96"/>
  <c r="AI18" i="96"/>
  <c r="Z18" i="96"/>
  <c r="Q18" i="96"/>
  <c r="BH18" i="96"/>
  <c r="AY18" i="96"/>
  <c r="AQ18" i="96"/>
  <c r="AH18" i="96"/>
  <c r="Y18" i="96"/>
  <c r="P18" i="96"/>
  <c r="BG18" i="96"/>
  <c r="AX18" i="96"/>
  <c r="AO18" i="96"/>
  <c r="AG18" i="96"/>
  <c r="X18" i="96"/>
  <c r="O18" i="96"/>
  <c r="W18" i="96"/>
  <c r="N18" i="96"/>
  <c r="BF18" i="96"/>
  <c r="AW18" i="96"/>
  <c r="AN18" i="96"/>
  <c r="AF18" i="96"/>
  <c r="BI17" i="43"/>
  <c r="AZ17" i="43"/>
  <c r="AR17" i="43"/>
  <c r="AI17" i="43"/>
  <c r="Z17" i="43"/>
  <c r="Q17" i="43"/>
  <c r="BH17" i="43"/>
  <c r="AY17" i="43"/>
  <c r="AQ17" i="43"/>
  <c r="AH17" i="43"/>
  <c r="Y17" i="43"/>
  <c r="P17" i="43"/>
  <c r="BG17" i="43"/>
  <c r="AX17" i="43"/>
  <c r="AO17" i="43"/>
  <c r="AG17" i="43"/>
  <c r="X17" i="43"/>
  <c r="O17" i="43"/>
  <c r="BF17" i="43"/>
  <c r="AW17" i="43"/>
  <c r="AN17" i="43"/>
  <c r="AF17" i="43"/>
  <c r="W17" i="43"/>
  <c r="N17" i="43"/>
  <c r="BE17" i="43"/>
  <c r="AV17" i="43"/>
  <c r="AM17" i="43"/>
  <c r="AD17" i="43"/>
  <c r="V17" i="43"/>
  <c r="M17" i="43"/>
  <c r="BD17" i="43"/>
  <c r="AU17" i="43"/>
  <c r="AL17" i="43"/>
  <c r="AC17" i="43"/>
  <c r="U17" i="43"/>
  <c r="L17" i="43"/>
  <c r="BK17" i="43"/>
  <c r="BC17" i="43"/>
  <c r="AT17" i="43"/>
  <c r="AK17" i="43"/>
  <c r="AB17" i="43"/>
  <c r="S17" i="43"/>
  <c r="K17" i="43"/>
  <c r="BJ17" i="43"/>
  <c r="BB17" i="43"/>
  <c r="AS17" i="43"/>
  <c r="AJ17" i="43"/>
  <c r="AA17" i="43"/>
  <c r="R17" i="43"/>
  <c r="J17" i="43"/>
  <c r="BK23" i="45"/>
  <c r="BC23" i="45"/>
  <c r="AT23" i="45"/>
  <c r="AK23" i="45"/>
  <c r="AB23" i="45"/>
  <c r="S23" i="45"/>
  <c r="K23" i="45"/>
  <c r="BJ23" i="45"/>
  <c r="BB23" i="45"/>
  <c r="AS23" i="45"/>
  <c r="AJ23" i="45"/>
  <c r="AA23" i="45"/>
  <c r="R23" i="45"/>
  <c r="J23" i="45"/>
  <c r="BI23" i="45"/>
  <c r="AZ23" i="45"/>
  <c r="AR23" i="45"/>
  <c r="AI23" i="45"/>
  <c r="Z23" i="45"/>
  <c r="Q23" i="45"/>
  <c r="BH23" i="45"/>
  <c r="AY23" i="45"/>
  <c r="AQ23" i="45"/>
  <c r="AH23" i="45"/>
  <c r="Y23" i="45"/>
  <c r="P23" i="45"/>
  <c r="BG23" i="45"/>
  <c r="AX23" i="45"/>
  <c r="AO23" i="45"/>
  <c r="AG23" i="45"/>
  <c r="X23" i="45"/>
  <c r="O23" i="45"/>
  <c r="BF23" i="45"/>
  <c r="AW23" i="45"/>
  <c r="AN23" i="45"/>
  <c r="AF23" i="45"/>
  <c r="W23" i="45"/>
  <c r="N23" i="45"/>
  <c r="BE23" i="45"/>
  <c r="AV23" i="45"/>
  <c r="AM23" i="45"/>
  <c r="AD23" i="45"/>
  <c r="V23" i="45"/>
  <c r="M23" i="45"/>
  <c r="BD23" i="45"/>
  <c r="AU23" i="45"/>
  <c r="AL23" i="45"/>
  <c r="AC23" i="45"/>
  <c r="U23" i="45"/>
  <c r="L23" i="45"/>
  <c r="BI11" i="62"/>
  <c r="AZ11" i="62"/>
  <c r="AR11" i="62"/>
  <c r="AI11" i="62"/>
  <c r="Z11" i="62"/>
  <c r="Q11" i="62"/>
  <c r="BH11" i="62"/>
  <c r="AY11" i="62"/>
  <c r="AQ11" i="62"/>
  <c r="AH11" i="62"/>
  <c r="Y11" i="62"/>
  <c r="P11" i="62"/>
  <c r="BG11" i="62"/>
  <c r="AX11" i="62"/>
  <c r="AO11" i="62"/>
  <c r="AG11" i="62"/>
  <c r="X11" i="62"/>
  <c r="O11" i="62"/>
  <c r="BF11" i="62"/>
  <c r="AW11" i="62"/>
  <c r="AN11" i="62"/>
  <c r="AF11" i="62"/>
  <c r="W11" i="62"/>
  <c r="N11" i="62"/>
  <c r="BE11" i="62"/>
  <c r="AV11" i="62"/>
  <c r="AM11" i="62"/>
  <c r="AD11" i="62"/>
  <c r="V11" i="62"/>
  <c r="M11" i="62"/>
  <c r="BD11" i="62"/>
  <c r="AU11" i="62"/>
  <c r="AL11" i="62"/>
  <c r="AC11" i="62"/>
  <c r="U11" i="62"/>
  <c r="L11" i="62"/>
  <c r="BK11" i="62"/>
  <c r="BC11" i="62"/>
  <c r="AT11" i="62"/>
  <c r="AK11" i="62"/>
  <c r="AB11" i="62"/>
  <c r="S11" i="62"/>
  <c r="K11" i="62"/>
  <c r="BJ11" i="62"/>
  <c r="BB11" i="62"/>
  <c r="AS11" i="62"/>
  <c r="AJ11" i="62"/>
  <c r="AA11" i="62"/>
  <c r="R11" i="62"/>
  <c r="J11" i="62"/>
  <c r="BG17" i="67"/>
  <c r="AX17" i="67"/>
  <c r="AO17" i="67"/>
  <c r="AG17" i="67"/>
  <c r="X17" i="67"/>
  <c r="O17" i="67"/>
  <c r="BF17" i="67"/>
  <c r="AW17" i="67"/>
  <c r="AN17" i="67"/>
  <c r="AF17" i="67"/>
  <c r="W17" i="67"/>
  <c r="N17" i="67"/>
  <c r="BE17" i="67"/>
  <c r="AV17" i="67"/>
  <c r="AM17" i="67"/>
  <c r="AD17" i="67"/>
  <c r="V17" i="67"/>
  <c r="M17" i="67"/>
  <c r="BD17" i="67"/>
  <c r="AU17" i="67"/>
  <c r="AL17" i="67"/>
  <c r="AC17" i="67"/>
  <c r="U17" i="67"/>
  <c r="L17" i="67"/>
  <c r="BK17" i="67"/>
  <c r="BC17" i="67"/>
  <c r="AT17" i="67"/>
  <c r="AK17" i="67"/>
  <c r="AB17" i="67"/>
  <c r="S17" i="67"/>
  <c r="K17" i="67"/>
  <c r="BJ17" i="67"/>
  <c r="BB17" i="67"/>
  <c r="AS17" i="67"/>
  <c r="AJ17" i="67"/>
  <c r="AA17" i="67"/>
  <c r="R17" i="67"/>
  <c r="J17" i="67"/>
  <c r="BI17" i="67"/>
  <c r="AZ17" i="67"/>
  <c r="AR17" i="67"/>
  <c r="AI17" i="67"/>
  <c r="Z17" i="67"/>
  <c r="Q17" i="67"/>
  <c r="BH17" i="67"/>
  <c r="AY17" i="67"/>
  <c r="AQ17" i="67"/>
  <c r="AH17" i="67"/>
  <c r="Y17" i="67"/>
  <c r="P17" i="67"/>
  <c r="BH24" i="52"/>
  <c r="AY24" i="52"/>
  <c r="AQ24" i="52"/>
  <c r="AH24" i="52"/>
  <c r="Y24" i="52"/>
  <c r="P24" i="52"/>
  <c r="BG24" i="52"/>
  <c r="AX24" i="52"/>
  <c r="AO24" i="52"/>
  <c r="AG24" i="52"/>
  <c r="X24" i="52"/>
  <c r="O24" i="52"/>
  <c r="BF24" i="52"/>
  <c r="AW24" i="52"/>
  <c r="AN24" i="52"/>
  <c r="AF24" i="52"/>
  <c r="W24" i="52"/>
  <c r="N24" i="52"/>
  <c r="BE24" i="52"/>
  <c r="AV24" i="52"/>
  <c r="AM24" i="52"/>
  <c r="AD24" i="52"/>
  <c r="V24" i="52"/>
  <c r="M24" i="52"/>
  <c r="BD24" i="52"/>
  <c r="AU24" i="52"/>
  <c r="AL24" i="52"/>
  <c r="AC24" i="52"/>
  <c r="U24" i="52"/>
  <c r="L24" i="52"/>
  <c r="BK24" i="52"/>
  <c r="BC24" i="52"/>
  <c r="AT24" i="52"/>
  <c r="AK24" i="52"/>
  <c r="AB24" i="52"/>
  <c r="S24" i="52"/>
  <c r="K24" i="52"/>
  <c r="BJ24" i="52"/>
  <c r="BB24" i="52"/>
  <c r="AS24" i="52"/>
  <c r="AJ24" i="52"/>
  <c r="AA24" i="52"/>
  <c r="R24" i="52"/>
  <c r="J24" i="52"/>
  <c r="BI24" i="52"/>
  <c r="AZ24" i="52"/>
  <c r="AR24" i="52"/>
  <c r="AI24" i="52"/>
  <c r="Z24" i="52"/>
  <c r="Q24" i="52"/>
  <c r="BF11" i="83"/>
  <c r="AW11" i="83"/>
  <c r="AN11" i="83"/>
  <c r="AF11" i="83"/>
  <c r="W11" i="83"/>
  <c r="N11" i="83"/>
  <c r="BE11" i="83"/>
  <c r="AV11" i="83"/>
  <c r="AM11" i="83"/>
  <c r="AD11" i="83"/>
  <c r="V11" i="83"/>
  <c r="M11" i="83"/>
  <c r="BD11" i="83"/>
  <c r="AU11" i="83"/>
  <c r="AL11" i="83"/>
  <c r="AC11" i="83"/>
  <c r="U11" i="83"/>
  <c r="L11" i="83"/>
  <c r="BK11" i="83"/>
  <c r="BC11" i="83"/>
  <c r="AT11" i="83"/>
  <c r="AK11" i="83"/>
  <c r="AB11" i="83"/>
  <c r="S11" i="83"/>
  <c r="K11" i="83"/>
  <c r="BJ11" i="83"/>
  <c r="BB11" i="83"/>
  <c r="AS11" i="83"/>
  <c r="AJ11" i="83"/>
  <c r="AA11" i="83"/>
  <c r="R11" i="83"/>
  <c r="J11" i="83"/>
  <c r="BI11" i="83"/>
  <c r="AZ11" i="83"/>
  <c r="AR11" i="83"/>
  <c r="AI11" i="83"/>
  <c r="Z11" i="83"/>
  <c r="Q11" i="83"/>
  <c r="BH11" i="83"/>
  <c r="AY11" i="83"/>
  <c r="AQ11" i="83"/>
  <c r="AH11" i="83"/>
  <c r="Y11" i="83"/>
  <c r="P11" i="83"/>
  <c r="BG11" i="83"/>
  <c r="AX11" i="83"/>
  <c r="AO11" i="83"/>
  <c r="AG11" i="83"/>
  <c r="X11" i="83"/>
  <c r="O11" i="83"/>
  <c r="BD17" i="87"/>
  <c r="AU17" i="87"/>
  <c r="AL17" i="87"/>
  <c r="AC17" i="87"/>
  <c r="U17" i="87"/>
  <c r="L17" i="87"/>
  <c r="BK17" i="87"/>
  <c r="BC17" i="87"/>
  <c r="AT17" i="87"/>
  <c r="AK17" i="87"/>
  <c r="AB17" i="87"/>
  <c r="S17" i="87"/>
  <c r="K17" i="87"/>
  <c r="BJ17" i="87"/>
  <c r="BB17" i="87"/>
  <c r="AS17" i="87"/>
  <c r="AJ17" i="87"/>
  <c r="AA17" i="87"/>
  <c r="R17" i="87"/>
  <c r="J17" i="87"/>
  <c r="BI17" i="87"/>
  <c r="AZ17" i="87"/>
  <c r="AR17" i="87"/>
  <c r="AI17" i="87"/>
  <c r="Z17" i="87"/>
  <c r="Q17" i="87"/>
  <c r="BH17" i="87"/>
  <c r="AY17" i="87"/>
  <c r="AQ17" i="87"/>
  <c r="AH17" i="87"/>
  <c r="Y17" i="87"/>
  <c r="P17" i="87"/>
  <c r="BG17" i="87"/>
  <c r="AX17" i="87"/>
  <c r="AO17" i="87"/>
  <c r="AG17" i="87"/>
  <c r="X17" i="87"/>
  <c r="O17" i="87"/>
  <c r="BF17" i="87"/>
  <c r="AW17" i="87"/>
  <c r="AN17" i="87"/>
  <c r="AF17" i="87"/>
  <c r="W17" i="87"/>
  <c r="N17" i="87"/>
  <c r="BE17" i="87"/>
  <c r="AV17" i="87"/>
  <c r="AM17" i="87"/>
  <c r="AD17" i="87"/>
  <c r="V17" i="87"/>
  <c r="M17" i="87"/>
  <c r="D20" i="90"/>
  <c r="D20" i="89"/>
  <c r="BD16" i="46"/>
  <c r="AU16" i="46"/>
  <c r="AL16" i="46"/>
  <c r="AC16" i="46"/>
  <c r="U16" i="46"/>
  <c r="L16" i="46"/>
  <c r="BK16" i="46"/>
  <c r="BC16" i="46"/>
  <c r="AT16" i="46"/>
  <c r="AK16" i="46"/>
  <c r="AB16" i="46"/>
  <c r="S16" i="46"/>
  <c r="K16" i="46"/>
  <c r="BJ16" i="46"/>
  <c r="BB16" i="46"/>
  <c r="AS16" i="46"/>
  <c r="AJ16" i="46"/>
  <c r="AA16" i="46"/>
  <c r="R16" i="46"/>
  <c r="J16" i="46"/>
  <c r="BI16" i="46"/>
  <c r="AZ16" i="46"/>
  <c r="AR16" i="46"/>
  <c r="AI16" i="46"/>
  <c r="Z16" i="46"/>
  <c r="Q16" i="46"/>
  <c r="BH16" i="46"/>
  <c r="AY16" i="46"/>
  <c r="AQ16" i="46"/>
  <c r="AH16" i="46"/>
  <c r="Y16" i="46"/>
  <c r="P16" i="46"/>
  <c r="BG16" i="46"/>
  <c r="AX16" i="46"/>
  <c r="AO16" i="46"/>
  <c r="AG16" i="46"/>
  <c r="X16" i="46"/>
  <c r="O16" i="46"/>
  <c r="BF16" i="46"/>
  <c r="AW16" i="46"/>
  <c r="AN16" i="46"/>
  <c r="AF16" i="46"/>
  <c r="W16" i="46"/>
  <c r="N16" i="46"/>
  <c r="BE16" i="46"/>
  <c r="AV16" i="46"/>
  <c r="AM16" i="46"/>
  <c r="AD16" i="46"/>
  <c r="V16" i="46"/>
  <c r="M16" i="46"/>
  <c r="BF22" i="49"/>
  <c r="AW22" i="49"/>
  <c r="AN22" i="49"/>
  <c r="AF22" i="49"/>
  <c r="W22" i="49"/>
  <c r="N22" i="49"/>
  <c r="BE22" i="49"/>
  <c r="AV22" i="49"/>
  <c r="AM22" i="49"/>
  <c r="AD22" i="49"/>
  <c r="V22" i="49"/>
  <c r="M22" i="49"/>
  <c r="BD22" i="49"/>
  <c r="AU22" i="49"/>
  <c r="AL22" i="49"/>
  <c r="AC22" i="49"/>
  <c r="U22" i="49"/>
  <c r="L22" i="49"/>
  <c r="BK22" i="49"/>
  <c r="BC22" i="49"/>
  <c r="AT22" i="49"/>
  <c r="AK22" i="49"/>
  <c r="AB22" i="49"/>
  <c r="S22" i="49"/>
  <c r="K22" i="49"/>
  <c r="BJ22" i="49"/>
  <c r="BB22" i="49"/>
  <c r="AS22" i="49"/>
  <c r="AJ22" i="49"/>
  <c r="AA22" i="49"/>
  <c r="R22" i="49"/>
  <c r="J22" i="49"/>
  <c r="BI22" i="49"/>
  <c r="AZ22" i="49"/>
  <c r="AR22" i="49"/>
  <c r="AI22" i="49"/>
  <c r="Z22" i="49"/>
  <c r="Q22" i="49"/>
  <c r="BH22" i="49"/>
  <c r="AY22" i="49"/>
  <c r="AQ22" i="49"/>
  <c r="AH22" i="49"/>
  <c r="Y22" i="49"/>
  <c r="P22" i="49"/>
  <c r="BG22" i="49"/>
  <c r="AX22" i="49"/>
  <c r="AO22" i="49"/>
  <c r="AG22" i="49"/>
  <c r="X22" i="49"/>
  <c r="O22" i="49"/>
  <c r="BK16" i="73"/>
  <c r="BC16" i="73"/>
  <c r="AT16" i="73"/>
  <c r="AK16" i="73"/>
  <c r="AB16" i="73"/>
  <c r="S16" i="73"/>
  <c r="K16" i="73"/>
  <c r="BJ16" i="73"/>
  <c r="BB16" i="73"/>
  <c r="AS16" i="73"/>
  <c r="AJ16" i="73"/>
  <c r="AA16" i="73"/>
  <c r="R16" i="73"/>
  <c r="J16" i="73"/>
  <c r="BI16" i="73"/>
  <c r="AZ16" i="73"/>
  <c r="AR16" i="73"/>
  <c r="AI16" i="73"/>
  <c r="Z16" i="73"/>
  <c r="Q16" i="73"/>
  <c r="BH16" i="73"/>
  <c r="AY16" i="73"/>
  <c r="AQ16" i="73"/>
  <c r="AH16" i="73"/>
  <c r="Y16" i="73"/>
  <c r="P16" i="73"/>
  <c r="BG16" i="73"/>
  <c r="AX16" i="73"/>
  <c r="AO16" i="73"/>
  <c r="AG16" i="73"/>
  <c r="X16" i="73"/>
  <c r="O16" i="73"/>
  <c r="BF16" i="73"/>
  <c r="AW16" i="73"/>
  <c r="AN16" i="73"/>
  <c r="AF16" i="73"/>
  <c r="W16" i="73"/>
  <c r="N16" i="73"/>
  <c r="BE16" i="73"/>
  <c r="AV16" i="73"/>
  <c r="AM16" i="73"/>
  <c r="AD16" i="73"/>
  <c r="V16" i="73"/>
  <c r="M16" i="73"/>
  <c r="BD16" i="73"/>
  <c r="AU16" i="73"/>
  <c r="AL16" i="73"/>
  <c r="AC16" i="73"/>
  <c r="U16" i="73"/>
  <c r="L16" i="73"/>
  <c r="BJ22" i="75"/>
  <c r="BB22" i="75"/>
  <c r="AS22" i="75"/>
  <c r="AJ22" i="75"/>
  <c r="AA22" i="75"/>
  <c r="R22" i="75"/>
  <c r="J22" i="75"/>
  <c r="BI22" i="75"/>
  <c r="AZ22" i="75"/>
  <c r="AR22" i="75"/>
  <c r="AI22" i="75"/>
  <c r="Z22" i="75"/>
  <c r="Q22" i="75"/>
  <c r="BH22" i="75"/>
  <c r="AY22" i="75"/>
  <c r="AQ22" i="75"/>
  <c r="AH22" i="75"/>
  <c r="Y22" i="75"/>
  <c r="P22" i="75"/>
  <c r="BG22" i="75"/>
  <c r="AX22" i="75"/>
  <c r="AO22" i="75"/>
  <c r="AG22" i="75"/>
  <c r="X22" i="75"/>
  <c r="O22" i="75"/>
  <c r="BF22" i="75"/>
  <c r="AW22" i="75"/>
  <c r="AN22" i="75"/>
  <c r="AF22" i="75"/>
  <c r="W22" i="75"/>
  <c r="N22" i="75"/>
  <c r="BE22" i="75"/>
  <c r="AV22" i="75"/>
  <c r="AM22" i="75"/>
  <c r="AD22" i="75"/>
  <c r="V22" i="75"/>
  <c r="M22" i="75"/>
  <c r="BD22" i="75"/>
  <c r="AU22" i="75"/>
  <c r="AL22" i="75"/>
  <c r="AC22" i="75"/>
  <c r="U22" i="75"/>
  <c r="L22" i="75"/>
  <c r="BK22" i="75"/>
  <c r="BC22" i="75"/>
  <c r="AT22" i="75"/>
  <c r="AK22" i="75"/>
  <c r="AB22" i="75"/>
  <c r="S22" i="75"/>
  <c r="K22" i="75"/>
  <c r="BD15" i="91"/>
  <c r="AU15" i="91"/>
  <c r="AL15" i="91"/>
  <c r="AC15" i="91"/>
  <c r="U15" i="91"/>
  <c r="L15" i="91"/>
  <c r="BK15" i="91"/>
  <c r="BC15" i="91"/>
  <c r="AT15" i="91"/>
  <c r="AK15" i="91"/>
  <c r="AB15" i="91"/>
  <c r="S15" i="91"/>
  <c r="K15" i="91"/>
  <c r="BJ15" i="91"/>
  <c r="BB15" i="91"/>
  <c r="AS15" i="91"/>
  <c r="AJ15" i="91"/>
  <c r="AA15" i="91"/>
  <c r="R15" i="91"/>
  <c r="J15" i="91"/>
  <c r="BI15" i="91"/>
  <c r="AZ15" i="91"/>
  <c r="AR15" i="91"/>
  <c r="AI15" i="91"/>
  <c r="Z15" i="91"/>
  <c r="Q15" i="91"/>
  <c r="BG15" i="91"/>
  <c r="AX15" i="91"/>
  <c r="AO15" i="91"/>
  <c r="AG15" i="91"/>
  <c r="X15" i="91"/>
  <c r="O15" i="91"/>
  <c r="BF15" i="91"/>
  <c r="AW15" i="91"/>
  <c r="AN15" i="91"/>
  <c r="AF15" i="91"/>
  <c r="W15" i="91"/>
  <c r="N15" i="91"/>
  <c r="AV15" i="91"/>
  <c r="M15" i="91"/>
  <c r="AQ15" i="91"/>
  <c r="AM15" i="91"/>
  <c r="AH15" i="91"/>
  <c r="AD15" i="91"/>
  <c r="BH15" i="91"/>
  <c r="Y15" i="91"/>
  <c r="BE15" i="91"/>
  <c r="V15" i="91"/>
  <c r="AY15" i="91"/>
  <c r="P15" i="91"/>
  <c r="BE12" i="96"/>
  <c r="AV12" i="96"/>
  <c r="AM12" i="96"/>
  <c r="AD12" i="96"/>
  <c r="V12" i="96"/>
  <c r="M12" i="96"/>
  <c r="BD12" i="96"/>
  <c r="AU12" i="96"/>
  <c r="AL12" i="96"/>
  <c r="AC12" i="96"/>
  <c r="U12" i="96"/>
  <c r="L12" i="96"/>
  <c r="BK12" i="96"/>
  <c r="BC12" i="96"/>
  <c r="AT12" i="96"/>
  <c r="AK12" i="96"/>
  <c r="AB12" i="96"/>
  <c r="S12" i="96"/>
  <c r="K12" i="96"/>
  <c r="BJ12" i="96"/>
  <c r="BB12" i="96"/>
  <c r="AS12" i="96"/>
  <c r="AJ12" i="96"/>
  <c r="AA12" i="96"/>
  <c r="R12" i="96"/>
  <c r="J12" i="96"/>
  <c r="BI12" i="96"/>
  <c r="AZ12" i="96"/>
  <c r="AR12" i="96"/>
  <c r="AI12" i="96"/>
  <c r="Z12" i="96"/>
  <c r="Q12" i="96"/>
  <c r="BH12" i="96"/>
  <c r="AY12" i="96"/>
  <c r="AQ12" i="96"/>
  <c r="AH12" i="96"/>
  <c r="Y12" i="96"/>
  <c r="P12" i="96"/>
  <c r="BG12" i="96"/>
  <c r="AX12" i="96"/>
  <c r="AO12" i="96"/>
  <c r="AG12" i="96"/>
  <c r="X12" i="96"/>
  <c r="O12" i="96"/>
  <c r="N12" i="96"/>
  <c r="BF12" i="96"/>
  <c r="AW12" i="96"/>
  <c r="AN12" i="96"/>
  <c r="AF12" i="96"/>
  <c r="W12" i="96"/>
  <c r="BI15" i="89"/>
  <c r="AZ15" i="89"/>
  <c r="AR15" i="89"/>
  <c r="AI15" i="89"/>
  <c r="Z15" i="89"/>
  <c r="Q15" i="89"/>
  <c r="BH15" i="89"/>
  <c r="AY15" i="89"/>
  <c r="AQ15" i="89"/>
  <c r="AH15" i="89"/>
  <c r="Y15" i="89"/>
  <c r="P15" i="89"/>
  <c r="BG15" i="89"/>
  <c r="AX15" i="89"/>
  <c r="AO15" i="89"/>
  <c r="AG15" i="89"/>
  <c r="X15" i="89"/>
  <c r="O15" i="89"/>
  <c r="BF15" i="89"/>
  <c r="AW15" i="89"/>
  <c r="AN15" i="89"/>
  <c r="AF15" i="89"/>
  <c r="W15" i="89"/>
  <c r="N15" i="89"/>
  <c r="BE15" i="89"/>
  <c r="AV15" i="89"/>
  <c r="AM15" i="89"/>
  <c r="AD15" i="89"/>
  <c r="V15" i="89"/>
  <c r="M15" i="89"/>
  <c r="BD15" i="89"/>
  <c r="AU15" i="89"/>
  <c r="AL15" i="89"/>
  <c r="AC15" i="89"/>
  <c r="U15" i="89"/>
  <c r="L15" i="89"/>
  <c r="BK15" i="89"/>
  <c r="BC15" i="89"/>
  <c r="AT15" i="89"/>
  <c r="AK15" i="89"/>
  <c r="AB15" i="89"/>
  <c r="S15" i="89"/>
  <c r="K15" i="89"/>
  <c r="BJ15" i="89"/>
  <c r="BB15" i="89"/>
  <c r="AS15" i="89"/>
  <c r="AJ15" i="89"/>
  <c r="AA15" i="89"/>
  <c r="R15" i="89"/>
  <c r="J15" i="89"/>
  <c r="BG25" i="73"/>
  <c r="AX25" i="73"/>
  <c r="AO25" i="73"/>
  <c r="AG25" i="73"/>
  <c r="X25" i="73"/>
  <c r="O25" i="73"/>
  <c r="BF25" i="73"/>
  <c r="AW25" i="73"/>
  <c r="AN25" i="73"/>
  <c r="AF25" i="73"/>
  <c r="W25" i="73"/>
  <c r="N25" i="73"/>
  <c r="BE25" i="73"/>
  <c r="AV25" i="73"/>
  <c r="AM25" i="73"/>
  <c r="AD25" i="73"/>
  <c r="V25" i="73"/>
  <c r="M25" i="73"/>
  <c r="BD25" i="73"/>
  <c r="AU25" i="73"/>
  <c r="AL25" i="73"/>
  <c r="AC25" i="73"/>
  <c r="U25" i="73"/>
  <c r="L25" i="73"/>
  <c r="BK25" i="73"/>
  <c r="BC25" i="73"/>
  <c r="AT25" i="73"/>
  <c r="AK25" i="73"/>
  <c r="AB25" i="73"/>
  <c r="S25" i="73"/>
  <c r="K25" i="73"/>
  <c r="BJ25" i="73"/>
  <c r="BB25" i="73"/>
  <c r="AS25" i="73"/>
  <c r="AJ25" i="73"/>
  <c r="AA25" i="73"/>
  <c r="R25" i="73"/>
  <c r="J25" i="73"/>
  <c r="BI25" i="73"/>
  <c r="AZ25" i="73"/>
  <c r="AR25" i="73"/>
  <c r="AI25" i="73"/>
  <c r="Z25" i="73"/>
  <c r="Q25" i="73"/>
  <c r="BH25" i="73"/>
  <c r="AY25" i="73"/>
  <c r="AQ25" i="73"/>
  <c r="AH25" i="73"/>
  <c r="Y25" i="73"/>
  <c r="P25" i="73"/>
  <c r="BG11" i="67"/>
  <c r="AX11" i="67"/>
  <c r="AO11" i="67"/>
  <c r="AG11" i="67"/>
  <c r="X11" i="67"/>
  <c r="O11" i="67"/>
  <c r="BF11" i="67"/>
  <c r="AW11" i="67"/>
  <c r="AN11" i="67"/>
  <c r="AF11" i="67"/>
  <c r="W11" i="67"/>
  <c r="N11" i="67"/>
  <c r="BE11" i="67"/>
  <c r="AV11" i="67"/>
  <c r="AM11" i="67"/>
  <c r="AD11" i="67"/>
  <c r="V11" i="67"/>
  <c r="M11" i="67"/>
  <c r="BD11" i="67"/>
  <c r="AU11" i="67"/>
  <c r="AL11" i="67"/>
  <c r="AC11" i="67"/>
  <c r="U11" i="67"/>
  <c r="L11" i="67"/>
  <c r="BK11" i="67"/>
  <c r="BC11" i="67"/>
  <c r="AT11" i="67"/>
  <c r="AK11" i="67"/>
  <c r="AB11" i="67"/>
  <c r="S11" i="67"/>
  <c r="K11" i="67"/>
  <c r="BJ11" i="67"/>
  <c r="BB11" i="67"/>
  <c r="AS11" i="67"/>
  <c r="AJ11" i="67"/>
  <c r="AA11" i="67"/>
  <c r="R11" i="67"/>
  <c r="J11" i="67"/>
  <c r="BI11" i="67"/>
  <c r="AZ11" i="67"/>
  <c r="AR11" i="67"/>
  <c r="AI11" i="67"/>
  <c r="Z11" i="67"/>
  <c r="Q11" i="67"/>
  <c r="BH11" i="67"/>
  <c r="AY11" i="67"/>
  <c r="AQ11" i="67"/>
  <c r="AH11" i="67"/>
  <c r="Y11" i="67"/>
  <c r="P11" i="67"/>
  <c r="BK17" i="45"/>
  <c r="BC17" i="45"/>
  <c r="AT17" i="45"/>
  <c r="AK17" i="45"/>
  <c r="AB17" i="45"/>
  <c r="S17" i="45"/>
  <c r="K17" i="45"/>
  <c r="BJ17" i="45"/>
  <c r="BB17" i="45"/>
  <c r="AS17" i="45"/>
  <c r="AJ17" i="45"/>
  <c r="AA17" i="45"/>
  <c r="R17" i="45"/>
  <c r="J17" i="45"/>
  <c r="BI17" i="45"/>
  <c r="AZ17" i="45"/>
  <c r="AR17" i="45"/>
  <c r="AI17" i="45"/>
  <c r="Z17" i="45"/>
  <c r="Q17" i="45"/>
  <c r="BH17" i="45"/>
  <c r="AY17" i="45"/>
  <c r="AQ17" i="45"/>
  <c r="AH17" i="45"/>
  <c r="Y17" i="45"/>
  <c r="P17" i="45"/>
  <c r="BG17" i="45"/>
  <c r="AX17" i="45"/>
  <c r="AO17" i="45"/>
  <c r="AG17" i="45"/>
  <c r="X17" i="45"/>
  <c r="O17" i="45"/>
  <c r="BF17" i="45"/>
  <c r="AW17" i="45"/>
  <c r="AN17" i="45"/>
  <c r="AF17" i="45"/>
  <c r="W17" i="45"/>
  <c r="N17" i="45"/>
  <c r="BE17" i="45"/>
  <c r="AV17" i="45"/>
  <c r="AM17" i="45"/>
  <c r="AD17" i="45"/>
  <c r="V17" i="45"/>
  <c r="M17" i="45"/>
  <c r="BD17" i="45"/>
  <c r="AU17" i="45"/>
  <c r="AL17" i="45"/>
  <c r="AC17" i="45"/>
  <c r="U17" i="45"/>
  <c r="L17" i="45"/>
  <c r="D18" i="90"/>
  <c r="D18" i="89"/>
  <c r="BD11" i="87"/>
  <c r="AU11" i="87"/>
  <c r="AL11" i="87"/>
  <c r="AC11" i="87"/>
  <c r="U11" i="87"/>
  <c r="L11" i="87"/>
  <c r="BI11" i="87"/>
  <c r="AZ11" i="87"/>
  <c r="AR11" i="87"/>
  <c r="AI11" i="87"/>
  <c r="Z11" i="87"/>
  <c r="Q11" i="87"/>
  <c r="BH11" i="87"/>
  <c r="AY11" i="87"/>
  <c r="AQ11" i="87"/>
  <c r="AH11" i="87"/>
  <c r="Y11" i="87"/>
  <c r="P11" i="87"/>
  <c r="BE11" i="87"/>
  <c r="AV11" i="87"/>
  <c r="AM11" i="87"/>
  <c r="AD11" i="87"/>
  <c r="V11" i="87"/>
  <c r="M11" i="87"/>
  <c r="AW11" i="87"/>
  <c r="AF11" i="87"/>
  <c r="N11" i="87"/>
  <c r="BK11" i="87"/>
  <c r="AT11" i="87"/>
  <c r="AB11" i="87"/>
  <c r="K11" i="87"/>
  <c r="BJ11" i="87"/>
  <c r="AS11" i="87"/>
  <c r="AA11" i="87"/>
  <c r="J11" i="87"/>
  <c r="BG11" i="87"/>
  <c r="AO11" i="87"/>
  <c r="X11" i="87"/>
  <c r="BF11" i="87"/>
  <c r="AN11" i="87"/>
  <c r="W11" i="87"/>
  <c r="BC11" i="87"/>
  <c r="AK11" i="87"/>
  <c r="S11" i="87"/>
  <c r="BB11" i="87"/>
  <c r="AJ11" i="87"/>
  <c r="R11" i="87"/>
  <c r="AX11" i="87"/>
  <c r="AG11" i="87"/>
  <c r="O11" i="87"/>
  <c r="BK12" i="67"/>
  <c r="BC12" i="67"/>
  <c r="AT12" i="67"/>
  <c r="AK12" i="67"/>
  <c r="AB12" i="67"/>
  <c r="S12" i="67"/>
  <c r="K12" i="67"/>
  <c r="BJ12" i="67"/>
  <c r="BB12" i="67"/>
  <c r="AS12" i="67"/>
  <c r="AJ12" i="67"/>
  <c r="AA12" i="67"/>
  <c r="R12" i="67"/>
  <c r="J12" i="67"/>
  <c r="BI12" i="67"/>
  <c r="AZ12" i="67"/>
  <c r="AR12" i="67"/>
  <c r="AI12" i="67"/>
  <c r="Z12" i="67"/>
  <c r="Q12" i="67"/>
  <c r="BH12" i="67"/>
  <c r="AY12" i="67"/>
  <c r="AQ12" i="67"/>
  <c r="AH12" i="67"/>
  <c r="Y12" i="67"/>
  <c r="P12" i="67"/>
  <c r="BG12" i="67"/>
  <c r="AX12" i="67"/>
  <c r="AO12" i="67"/>
  <c r="AG12" i="67"/>
  <c r="X12" i="67"/>
  <c r="O12" i="67"/>
  <c r="BF12" i="67"/>
  <c r="AW12" i="67"/>
  <c r="AN12" i="67"/>
  <c r="AF12" i="67"/>
  <c r="W12" i="67"/>
  <c r="N12" i="67"/>
  <c r="BE12" i="67"/>
  <c r="AV12" i="67"/>
  <c r="AM12" i="67"/>
  <c r="AD12" i="67"/>
  <c r="V12" i="67"/>
  <c r="M12" i="67"/>
  <c r="BD12" i="67"/>
  <c r="AU12" i="67"/>
  <c r="AL12" i="67"/>
  <c r="AC12" i="67"/>
  <c r="U12" i="67"/>
  <c r="L12" i="67"/>
  <c r="BK13" i="45"/>
  <c r="BC13" i="45"/>
  <c r="AT13" i="45"/>
  <c r="AK13" i="45"/>
  <c r="AB13" i="45"/>
  <c r="S13" i="45"/>
  <c r="K13" i="45"/>
  <c r="BJ13" i="45"/>
  <c r="BB13" i="45"/>
  <c r="AS13" i="45"/>
  <c r="AJ13" i="45"/>
  <c r="AA13" i="45"/>
  <c r="R13" i="45"/>
  <c r="J13" i="45"/>
  <c r="BI13" i="45"/>
  <c r="AZ13" i="45"/>
  <c r="AR13" i="45"/>
  <c r="AI13" i="45"/>
  <c r="Z13" i="45"/>
  <c r="Q13" i="45"/>
  <c r="BH13" i="45"/>
  <c r="AY13" i="45"/>
  <c r="AQ13" i="45"/>
  <c r="AH13" i="45"/>
  <c r="Y13" i="45"/>
  <c r="P13" i="45"/>
  <c r="BG13" i="45"/>
  <c r="AX13" i="45"/>
  <c r="AO13" i="45"/>
  <c r="AG13" i="45"/>
  <c r="X13" i="45"/>
  <c r="O13" i="45"/>
  <c r="BF13" i="45"/>
  <c r="AW13" i="45"/>
  <c r="AN13" i="45"/>
  <c r="AF13" i="45"/>
  <c r="W13" i="45"/>
  <c r="N13" i="45"/>
  <c r="BE13" i="45"/>
  <c r="AV13" i="45"/>
  <c r="AM13" i="45"/>
  <c r="AD13" i="45"/>
  <c r="V13" i="45"/>
  <c r="M13" i="45"/>
  <c r="BD13" i="45"/>
  <c r="AU13" i="45"/>
  <c r="AL13" i="45"/>
  <c r="AC13" i="45"/>
  <c r="U13" i="45"/>
  <c r="L13" i="45"/>
  <c r="BI19" i="92"/>
  <c r="AZ19" i="92"/>
  <c r="AR19" i="92"/>
  <c r="AI19" i="92"/>
  <c r="Z19" i="92"/>
  <c r="Q19" i="92"/>
  <c r="BH19" i="92"/>
  <c r="AY19" i="92"/>
  <c r="AQ19" i="92"/>
  <c r="AH19" i="92"/>
  <c r="Y19" i="92"/>
  <c r="P19" i="92"/>
  <c r="BG19" i="92"/>
  <c r="AX19" i="92"/>
  <c r="AO19" i="92"/>
  <c r="AG19" i="92"/>
  <c r="X19" i="92"/>
  <c r="O19" i="92"/>
  <c r="BF19" i="92"/>
  <c r="AW19" i="92"/>
  <c r="AN19" i="92"/>
  <c r="AF19" i="92"/>
  <c r="W19" i="92"/>
  <c r="N19" i="92"/>
  <c r="BE19" i="92"/>
  <c r="AV19" i="92"/>
  <c r="AM19" i="92"/>
  <c r="AD19" i="92"/>
  <c r="V19" i="92"/>
  <c r="M19" i="92"/>
  <c r="BD19" i="92"/>
  <c r="AU19" i="92"/>
  <c r="AL19" i="92"/>
  <c r="AC19" i="92"/>
  <c r="U19" i="92"/>
  <c r="L19" i="92"/>
  <c r="BK19" i="92"/>
  <c r="BC19" i="92"/>
  <c r="AT19" i="92"/>
  <c r="AK19" i="92"/>
  <c r="AB19" i="92"/>
  <c r="S19" i="92"/>
  <c r="K19" i="92"/>
  <c r="AS19" i="92"/>
  <c r="AJ19" i="92"/>
  <c r="AA19" i="92"/>
  <c r="R19" i="92"/>
  <c r="J19" i="92"/>
  <c r="BJ19" i="92"/>
  <c r="BB19" i="92"/>
  <c r="BH12" i="87"/>
  <c r="AY12" i="87"/>
  <c r="AQ12" i="87"/>
  <c r="AH12" i="87"/>
  <c r="Y12" i="87"/>
  <c r="P12" i="87"/>
  <c r="BG12" i="87"/>
  <c r="AX12" i="87"/>
  <c r="AO12" i="87"/>
  <c r="BE12" i="87"/>
  <c r="AV12" i="87"/>
  <c r="AM12" i="87"/>
  <c r="AD12" i="87"/>
  <c r="V12" i="87"/>
  <c r="M12" i="87"/>
  <c r="BD12" i="87"/>
  <c r="AU12" i="87"/>
  <c r="AL12" i="87"/>
  <c r="AC12" i="87"/>
  <c r="U12" i="87"/>
  <c r="L12" i="87"/>
  <c r="BK12" i="87"/>
  <c r="BJ12" i="87"/>
  <c r="BB12" i="87"/>
  <c r="AS12" i="87"/>
  <c r="BI12" i="87"/>
  <c r="AZ12" i="87"/>
  <c r="AR12" i="87"/>
  <c r="AI12" i="87"/>
  <c r="Z12" i="87"/>
  <c r="Q12" i="87"/>
  <c r="AW12" i="87"/>
  <c r="AA12" i="87"/>
  <c r="J12" i="87"/>
  <c r="AT12" i="87"/>
  <c r="X12" i="87"/>
  <c r="AN12" i="87"/>
  <c r="W12" i="87"/>
  <c r="AK12" i="87"/>
  <c r="S12" i="87"/>
  <c r="AJ12" i="87"/>
  <c r="R12" i="87"/>
  <c r="AG12" i="87"/>
  <c r="O12" i="87"/>
  <c r="BF12" i="87"/>
  <c r="AF12" i="87"/>
  <c r="N12" i="87"/>
  <c r="BC12" i="87"/>
  <c r="AB12" i="87"/>
  <c r="K12" i="87"/>
  <c r="BG24" i="62"/>
  <c r="AX24" i="62"/>
  <c r="AO24" i="62"/>
  <c r="AG24" i="62"/>
  <c r="X24" i="62"/>
  <c r="O24" i="62"/>
  <c r="BF24" i="62"/>
  <c r="AW24" i="62"/>
  <c r="AN24" i="62"/>
  <c r="AF24" i="62"/>
  <c r="W24" i="62"/>
  <c r="N24" i="62"/>
  <c r="BE24" i="62"/>
  <c r="AV24" i="62"/>
  <c r="AM24" i="62"/>
  <c r="AD24" i="62"/>
  <c r="V24" i="62"/>
  <c r="M24" i="62"/>
  <c r="BD24" i="62"/>
  <c r="AU24" i="62"/>
  <c r="AL24" i="62"/>
  <c r="AC24" i="62"/>
  <c r="U24" i="62"/>
  <c r="L24" i="62"/>
  <c r="BK24" i="62"/>
  <c r="BC24" i="62"/>
  <c r="AT24" i="62"/>
  <c r="AK24" i="62"/>
  <c r="AB24" i="62"/>
  <c r="S24" i="62"/>
  <c r="K24" i="62"/>
  <c r="BJ24" i="62"/>
  <c r="BB24" i="62"/>
  <c r="AS24" i="62"/>
  <c r="AJ24" i="62"/>
  <c r="AA24" i="62"/>
  <c r="R24" i="62"/>
  <c r="J24" i="62"/>
  <c r="BI24" i="62"/>
  <c r="AZ24" i="62"/>
  <c r="AR24" i="62"/>
  <c r="AI24" i="62"/>
  <c r="Z24" i="62"/>
  <c r="Q24" i="62"/>
  <c r="BH24" i="62"/>
  <c r="AY24" i="62"/>
  <c r="AQ24" i="62"/>
  <c r="AH24" i="62"/>
  <c r="Y24" i="62"/>
  <c r="P24" i="62"/>
  <c r="BG14" i="45"/>
  <c r="AX14" i="45"/>
  <c r="AO14" i="45"/>
  <c r="AG14" i="45"/>
  <c r="X14" i="45"/>
  <c r="O14" i="45"/>
  <c r="BF14" i="45"/>
  <c r="AW14" i="45"/>
  <c r="AN14" i="45"/>
  <c r="AF14" i="45"/>
  <c r="W14" i="45"/>
  <c r="N14" i="45"/>
  <c r="BE14" i="45"/>
  <c r="AV14" i="45"/>
  <c r="AM14" i="45"/>
  <c r="AD14" i="45"/>
  <c r="V14" i="45"/>
  <c r="M14" i="45"/>
  <c r="BD14" i="45"/>
  <c r="AU14" i="45"/>
  <c r="AL14" i="45"/>
  <c r="AC14" i="45"/>
  <c r="U14" i="45"/>
  <c r="L14" i="45"/>
  <c r="BK14" i="45"/>
  <c r="BC14" i="45"/>
  <c r="AT14" i="45"/>
  <c r="AK14" i="45"/>
  <c r="AB14" i="45"/>
  <c r="S14" i="45"/>
  <c r="K14" i="45"/>
  <c r="BJ14" i="45"/>
  <c r="BB14" i="45"/>
  <c r="AS14" i="45"/>
  <c r="AJ14" i="45"/>
  <c r="AA14" i="45"/>
  <c r="R14" i="45"/>
  <c r="J14" i="45"/>
  <c r="BI14" i="45"/>
  <c r="AZ14" i="45"/>
  <c r="AR14" i="45"/>
  <c r="AI14" i="45"/>
  <c r="Z14" i="45"/>
  <c r="Q14" i="45"/>
  <c r="BH14" i="45"/>
  <c r="AY14" i="45"/>
  <c r="AQ14" i="45"/>
  <c r="AH14" i="45"/>
  <c r="Y14" i="45"/>
  <c r="P14" i="45"/>
  <c r="BK11" i="86"/>
  <c r="BC11" i="86"/>
  <c r="AT11" i="86"/>
  <c r="AK11" i="86"/>
  <c r="AB11" i="86"/>
  <c r="S11" i="86"/>
  <c r="K11" i="86"/>
  <c r="BJ11" i="86"/>
  <c r="BB11" i="86"/>
  <c r="AS11" i="86"/>
  <c r="AJ11" i="86"/>
  <c r="AA11" i="86"/>
  <c r="R11" i="86"/>
  <c r="J11" i="86"/>
  <c r="BI11" i="86"/>
  <c r="AZ11" i="86"/>
  <c r="AR11" i="86"/>
  <c r="AI11" i="86"/>
  <c r="Z11" i="86"/>
  <c r="Q11" i="86"/>
  <c r="BH11" i="86"/>
  <c r="AY11" i="86"/>
  <c r="AQ11" i="86"/>
  <c r="AH11" i="86"/>
  <c r="Y11" i="86"/>
  <c r="P11" i="86"/>
  <c r="BG11" i="86"/>
  <c r="AX11" i="86"/>
  <c r="AO11" i="86"/>
  <c r="AG11" i="86"/>
  <c r="X11" i="86"/>
  <c r="O11" i="86"/>
  <c r="BF11" i="86"/>
  <c r="AW11" i="86"/>
  <c r="AN11" i="86"/>
  <c r="AF11" i="86"/>
  <c r="W11" i="86"/>
  <c r="N11" i="86"/>
  <c r="BE11" i="86"/>
  <c r="AV11" i="86"/>
  <c r="AM11" i="86"/>
  <c r="AD11" i="86"/>
  <c r="V11" i="86"/>
  <c r="M11" i="86"/>
  <c r="BD11" i="86"/>
  <c r="AU11" i="86"/>
  <c r="AL11" i="86"/>
  <c r="AC11" i="86"/>
  <c r="U11" i="86"/>
  <c r="L11" i="86"/>
  <c r="BF12" i="66"/>
  <c r="AW12" i="66"/>
  <c r="AN12" i="66"/>
  <c r="AF12" i="66"/>
  <c r="W12" i="66"/>
  <c r="N12" i="66"/>
  <c r="BE12" i="66"/>
  <c r="AV12" i="66"/>
  <c r="AM12" i="66"/>
  <c r="AD12" i="66"/>
  <c r="V12" i="66"/>
  <c r="M12" i="66"/>
  <c r="BD12" i="66"/>
  <c r="AU12" i="66"/>
  <c r="AL12" i="66"/>
  <c r="AC12" i="66"/>
  <c r="U12" i="66"/>
  <c r="L12" i="66"/>
  <c r="BK12" i="66"/>
  <c r="BC12" i="66"/>
  <c r="AT12" i="66"/>
  <c r="AK12" i="66"/>
  <c r="AB12" i="66"/>
  <c r="S12" i="66"/>
  <c r="K12" i="66"/>
  <c r="BJ12" i="66"/>
  <c r="BB12" i="66"/>
  <c r="AS12" i="66"/>
  <c r="AJ12" i="66"/>
  <c r="AA12" i="66"/>
  <c r="R12" i="66"/>
  <c r="J12" i="66"/>
  <c r="BI12" i="66"/>
  <c r="AZ12" i="66"/>
  <c r="AR12" i="66"/>
  <c r="AI12" i="66"/>
  <c r="Z12" i="66"/>
  <c r="Q12" i="66"/>
  <c r="BH12" i="66"/>
  <c r="AY12" i="66"/>
  <c r="AQ12" i="66"/>
  <c r="AH12" i="66"/>
  <c r="Y12" i="66"/>
  <c r="P12" i="66"/>
  <c r="BG12" i="66"/>
  <c r="AX12" i="66"/>
  <c r="AO12" i="66"/>
  <c r="AG12" i="66"/>
  <c r="X12" i="66"/>
  <c r="O12" i="66"/>
  <c r="BJ19" i="49"/>
  <c r="BB19" i="49"/>
  <c r="AS19" i="49"/>
  <c r="AJ19" i="49"/>
  <c r="AA19" i="49"/>
  <c r="R19" i="49"/>
  <c r="J19" i="49"/>
  <c r="BI19" i="49"/>
  <c r="AZ19" i="49"/>
  <c r="AR19" i="49"/>
  <c r="AI19" i="49"/>
  <c r="Z19" i="49"/>
  <c r="Q19" i="49"/>
  <c r="BH19" i="49"/>
  <c r="AY19" i="49"/>
  <c r="AQ19" i="49"/>
  <c r="AH19" i="49"/>
  <c r="Y19" i="49"/>
  <c r="P19" i="49"/>
  <c r="BG19" i="49"/>
  <c r="AX19" i="49"/>
  <c r="AO19" i="49"/>
  <c r="AG19" i="49"/>
  <c r="X19" i="49"/>
  <c r="O19" i="49"/>
  <c r="BF19" i="49"/>
  <c r="AW19" i="49"/>
  <c r="AN19" i="49"/>
  <c r="AF19" i="49"/>
  <c r="W19" i="49"/>
  <c r="N19" i="49"/>
  <c r="BE19" i="49"/>
  <c r="AV19" i="49"/>
  <c r="AM19" i="49"/>
  <c r="AD19" i="49"/>
  <c r="V19" i="49"/>
  <c r="M19" i="49"/>
  <c r="BD19" i="49"/>
  <c r="AU19" i="49"/>
  <c r="AL19" i="49"/>
  <c r="AC19" i="49"/>
  <c r="U19" i="49"/>
  <c r="L19" i="49"/>
  <c r="BK19" i="49"/>
  <c r="BC19" i="49"/>
  <c r="AT19" i="49"/>
  <c r="AK19" i="49"/>
  <c r="AB19" i="49"/>
  <c r="S19" i="49"/>
  <c r="K19" i="49"/>
  <c r="J253" i="7"/>
  <c r="O253" i="7"/>
  <c r="P253" i="7"/>
  <c r="N253" i="7"/>
  <c r="M253" i="7"/>
  <c r="L253" i="7"/>
  <c r="K253" i="7"/>
  <c r="Y33" i="62"/>
  <c r="Y27" i="62"/>
  <c r="Y32" i="62"/>
  <c r="Y31" i="62"/>
  <c r="Y29" i="62"/>
  <c r="Y28" i="62"/>
  <c r="O232" i="7"/>
  <c r="J232" i="7"/>
  <c r="P232" i="7"/>
  <c r="N232" i="7"/>
  <c r="M232" i="7"/>
  <c r="L232" i="7"/>
  <c r="K232" i="7"/>
  <c r="L246" i="7"/>
  <c r="K246" i="7"/>
  <c r="J246" i="7"/>
  <c r="P246" i="7"/>
  <c r="O246" i="7"/>
  <c r="N246" i="7"/>
  <c r="M246" i="7"/>
  <c r="D16" i="77"/>
  <c r="BK22" i="67"/>
  <c r="BC22" i="67"/>
  <c r="AT22" i="67"/>
  <c r="AK22" i="67"/>
  <c r="AB22" i="67"/>
  <c r="S22" i="67"/>
  <c r="K22" i="67"/>
  <c r="BJ22" i="67"/>
  <c r="BB22" i="67"/>
  <c r="AS22" i="67"/>
  <c r="AJ22" i="67"/>
  <c r="AA22" i="67"/>
  <c r="R22" i="67"/>
  <c r="J22" i="67"/>
  <c r="BI22" i="67"/>
  <c r="AZ22" i="67"/>
  <c r="AR22" i="67"/>
  <c r="AI22" i="67"/>
  <c r="Z22" i="67"/>
  <c r="Q22" i="67"/>
  <c r="BH22" i="67"/>
  <c r="AY22" i="67"/>
  <c r="AQ22" i="67"/>
  <c r="AH22" i="67"/>
  <c r="Y22" i="67"/>
  <c r="P22" i="67"/>
  <c r="BG22" i="67"/>
  <c r="AX22" i="67"/>
  <c r="AO22" i="67"/>
  <c r="AG22" i="67"/>
  <c r="X22" i="67"/>
  <c r="O22" i="67"/>
  <c r="BF22" i="67"/>
  <c r="AW22" i="67"/>
  <c r="AN22" i="67"/>
  <c r="AF22" i="67"/>
  <c r="W22" i="67"/>
  <c r="N22" i="67"/>
  <c r="BE22" i="67"/>
  <c r="AV22" i="67"/>
  <c r="AM22" i="67"/>
  <c r="AD22" i="67"/>
  <c r="V22" i="67"/>
  <c r="M22" i="67"/>
  <c r="BD22" i="67"/>
  <c r="AU22" i="67"/>
  <c r="AL22" i="67"/>
  <c r="AC22" i="67"/>
  <c r="U22" i="67"/>
  <c r="L22" i="67"/>
  <c r="BD13" i="42"/>
  <c r="AU13" i="42"/>
  <c r="AL13" i="42"/>
  <c r="AC13" i="42"/>
  <c r="U13" i="42"/>
  <c r="L13" i="42"/>
  <c r="BK13" i="42"/>
  <c r="BC13" i="42"/>
  <c r="AT13" i="42"/>
  <c r="AK13" i="42"/>
  <c r="AB13" i="42"/>
  <c r="S13" i="42"/>
  <c r="K13" i="42"/>
  <c r="BJ13" i="42"/>
  <c r="BB13" i="42"/>
  <c r="AS13" i="42"/>
  <c r="AJ13" i="42"/>
  <c r="AA13" i="42"/>
  <c r="R13" i="42"/>
  <c r="J13" i="42"/>
  <c r="BI13" i="42"/>
  <c r="AZ13" i="42"/>
  <c r="AR13" i="42"/>
  <c r="AI13" i="42"/>
  <c r="Z13" i="42"/>
  <c r="Q13" i="42"/>
  <c r="BH13" i="42"/>
  <c r="AY13" i="42"/>
  <c r="AQ13" i="42"/>
  <c r="AH13" i="42"/>
  <c r="Y13" i="42"/>
  <c r="P13" i="42"/>
  <c r="BG13" i="42"/>
  <c r="AX13" i="42"/>
  <c r="AO13" i="42"/>
  <c r="AG13" i="42"/>
  <c r="X13" i="42"/>
  <c r="O13" i="42"/>
  <c r="BF13" i="42"/>
  <c r="AW13" i="42"/>
  <c r="AN13" i="42"/>
  <c r="AF13" i="42"/>
  <c r="W13" i="42"/>
  <c r="N13" i="42"/>
  <c r="BE13" i="42"/>
  <c r="AV13" i="42"/>
  <c r="AM13" i="42"/>
  <c r="AD13" i="42"/>
  <c r="V13" i="42"/>
  <c r="M13" i="42"/>
  <c r="N287" i="7"/>
  <c r="L287" i="7"/>
  <c r="K287" i="7"/>
  <c r="J287" i="7"/>
  <c r="O287" i="7"/>
  <c r="M287" i="7"/>
  <c r="P287" i="7"/>
  <c r="D242" i="7"/>
  <c r="C242" i="7"/>
  <c r="B242" i="7"/>
  <c r="F242" i="7"/>
  <c r="E242" i="7"/>
  <c r="H242" i="7"/>
  <c r="G242" i="7"/>
  <c r="BD15" i="68"/>
  <c r="AU15" i="68"/>
  <c r="AL15" i="68"/>
  <c r="AC15" i="68"/>
  <c r="U15" i="68"/>
  <c r="L15" i="68"/>
  <c r="BK15" i="68"/>
  <c r="BC15" i="68"/>
  <c r="AT15" i="68"/>
  <c r="AK15" i="68"/>
  <c r="AB15" i="68"/>
  <c r="S15" i="68"/>
  <c r="K15" i="68"/>
  <c r="BJ15" i="68"/>
  <c r="BB15" i="68"/>
  <c r="AS15" i="68"/>
  <c r="AJ15" i="68"/>
  <c r="AA15" i="68"/>
  <c r="R15" i="68"/>
  <c r="J15" i="68"/>
  <c r="BI15" i="68"/>
  <c r="AZ15" i="68"/>
  <c r="AR15" i="68"/>
  <c r="AI15" i="68"/>
  <c r="Z15" i="68"/>
  <c r="Q15" i="68"/>
  <c r="BH15" i="68"/>
  <c r="AY15" i="68"/>
  <c r="AQ15" i="68"/>
  <c r="AH15" i="68"/>
  <c r="Y15" i="68"/>
  <c r="P15" i="68"/>
  <c r="BG15" i="68"/>
  <c r="AX15" i="68"/>
  <c r="AO15" i="68"/>
  <c r="AG15" i="68"/>
  <c r="X15" i="68"/>
  <c r="O15" i="68"/>
  <c r="BF15" i="68"/>
  <c r="AW15" i="68"/>
  <c r="AN15" i="68"/>
  <c r="AF15" i="68"/>
  <c r="W15" i="68"/>
  <c r="N15" i="68"/>
  <c r="BE15" i="68"/>
  <c r="AV15" i="68"/>
  <c r="AM15" i="68"/>
  <c r="AD15" i="68"/>
  <c r="V15" i="68"/>
  <c r="M15" i="68"/>
  <c r="BJ11" i="49"/>
  <c r="BB11" i="49"/>
  <c r="AS11" i="49"/>
  <c r="AJ11" i="49"/>
  <c r="AA11" i="49"/>
  <c r="R11" i="49"/>
  <c r="J11" i="49"/>
  <c r="BI11" i="49"/>
  <c r="AZ11" i="49"/>
  <c r="AR11" i="49"/>
  <c r="AI11" i="49"/>
  <c r="Z11" i="49"/>
  <c r="Q11" i="49"/>
  <c r="BH11" i="49"/>
  <c r="AY11" i="49"/>
  <c r="AQ11" i="49"/>
  <c r="AH11" i="49"/>
  <c r="Y11" i="49"/>
  <c r="P11" i="49"/>
  <c r="BG11" i="49"/>
  <c r="AX11" i="49"/>
  <c r="AO11" i="49"/>
  <c r="AG11" i="49"/>
  <c r="X11" i="49"/>
  <c r="O11" i="49"/>
  <c r="BF11" i="49"/>
  <c r="AW11" i="49"/>
  <c r="AN11" i="49"/>
  <c r="AF11" i="49"/>
  <c r="W11" i="49"/>
  <c r="N11" i="49"/>
  <c r="BE11" i="49"/>
  <c r="AV11" i="49"/>
  <c r="AM11" i="49"/>
  <c r="AD11" i="49"/>
  <c r="V11" i="49"/>
  <c r="M11" i="49"/>
  <c r="BD11" i="49"/>
  <c r="AU11" i="49"/>
  <c r="AL11" i="49"/>
  <c r="AC11" i="49"/>
  <c r="U11" i="49"/>
  <c r="L11" i="49"/>
  <c r="BK11" i="49"/>
  <c r="BC11" i="49"/>
  <c r="AT11" i="49"/>
  <c r="AK11" i="49"/>
  <c r="AB11" i="49"/>
  <c r="S11" i="49"/>
  <c r="K11" i="49"/>
  <c r="BE18" i="43"/>
  <c r="AV18" i="43"/>
  <c r="AM18" i="43"/>
  <c r="AD18" i="43"/>
  <c r="V18" i="43"/>
  <c r="M18" i="43"/>
  <c r="BD18" i="43"/>
  <c r="AU18" i="43"/>
  <c r="AL18" i="43"/>
  <c r="AC18" i="43"/>
  <c r="U18" i="43"/>
  <c r="L18" i="43"/>
  <c r="BK18" i="43"/>
  <c r="BC18" i="43"/>
  <c r="AT18" i="43"/>
  <c r="AK18" i="43"/>
  <c r="AB18" i="43"/>
  <c r="S18" i="43"/>
  <c r="K18" i="43"/>
  <c r="BJ18" i="43"/>
  <c r="BB18" i="43"/>
  <c r="AS18" i="43"/>
  <c r="AJ18" i="43"/>
  <c r="AA18" i="43"/>
  <c r="R18" i="43"/>
  <c r="J18" i="43"/>
  <c r="BI18" i="43"/>
  <c r="AZ18" i="43"/>
  <c r="AR18" i="43"/>
  <c r="AI18" i="43"/>
  <c r="Z18" i="43"/>
  <c r="Q18" i="43"/>
  <c r="BH18" i="43"/>
  <c r="AY18" i="43"/>
  <c r="AQ18" i="43"/>
  <c r="AH18" i="43"/>
  <c r="Y18" i="43"/>
  <c r="P18" i="43"/>
  <c r="BG18" i="43"/>
  <c r="AX18" i="43"/>
  <c r="AO18" i="43"/>
  <c r="AG18" i="43"/>
  <c r="X18" i="43"/>
  <c r="O18" i="43"/>
  <c r="BF18" i="43"/>
  <c r="AW18" i="43"/>
  <c r="AN18" i="43"/>
  <c r="AF18" i="43"/>
  <c r="W18" i="43"/>
  <c r="N18" i="43"/>
  <c r="BH13" i="62"/>
  <c r="AY13" i="62"/>
  <c r="AQ13" i="62"/>
  <c r="AH13" i="62"/>
  <c r="Y13" i="62"/>
  <c r="P13" i="62"/>
  <c r="BD13" i="62"/>
  <c r="AU13" i="62"/>
  <c r="AL13" i="62"/>
  <c r="AC13" i="62"/>
  <c r="U13" i="62"/>
  <c r="L13" i="62"/>
  <c r="BG13" i="62"/>
  <c r="AV13" i="62"/>
  <c r="AJ13" i="62"/>
  <c r="X13" i="62"/>
  <c r="M13" i="62"/>
  <c r="BF13" i="62"/>
  <c r="AT13" i="62"/>
  <c r="AI13" i="62"/>
  <c r="W13" i="62"/>
  <c r="K13" i="62"/>
  <c r="BE13" i="62"/>
  <c r="AS13" i="62"/>
  <c r="AG13" i="62"/>
  <c r="V13" i="62"/>
  <c r="J13" i="62"/>
  <c r="BC13" i="62"/>
  <c r="AR13" i="62"/>
  <c r="AF13" i="62"/>
  <c r="S13" i="62"/>
  <c r="BB13" i="62"/>
  <c r="AO13" i="62"/>
  <c r="AD13" i="62"/>
  <c r="R13" i="62"/>
  <c r="BK13" i="62"/>
  <c r="AZ13" i="62"/>
  <c r="AN13" i="62"/>
  <c r="AB13" i="62"/>
  <c r="Q13" i="62"/>
  <c r="BJ13" i="62"/>
  <c r="AX13" i="62"/>
  <c r="AM13" i="62"/>
  <c r="AA13" i="62"/>
  <c r="O13" i="62"/>
  <c r="BI13" i="62"/>
  <c r="AW13" i="62"/>
  <c r="AK13" i="62"/>
  <c r="Z13" i="62"/>
  <c r="N13" i="62"/>
  <c r="BI19" i="43"/>
  <c r="AZ19" i="43"/>
  <c r="AR19" i="43"/>
  <c r="AI19" i="43"/>
  <c r="Z19" i="43"/>
  <c r="Q19" i="43"/>
  <c r="BH19" i="43"/>
  <c r="AY19" i="43"/>
  <c r="AQ19" i="43"/>
  <c r="AH19" i="43"/>
  <c r="Y19" i="43"/>
  <c r="P19" i="43"/>
  <c r="BG19" i="43"/>
  <c r="AX19" i="43"/>
  <c r="AO19" i="43"/>
  <c r="AG19" i="43"/>
  <c r="X19" i="43"/>
  <c r="O19" i="43"/>
  <c r="BF19" i="43"/>
  <c r="AW19" i="43"/>
  <c r="AN19" i="43"/>
  <c r="AF19" i="43"/>
  <c r="W19" i="43"/>
  <c r="N19" i="43"/>
  <c r="BE19" i="43"/>
  <c r="AV19" i="43"/>
  <c r="AM19" i="43"/>
  <c r="AD19" i="43"/>
  <c r="V19" i="43"/>
  <c r="M19" i="43"/>
  <c r="BD19" i="43"/>
  <c r="AU19" i="43"/>
  <c r="AL19" i="43"/>
  <c r="AC19" i="43"/>
  <c r="U19" i="43"/>
  <c r="L19" i="43"/>
  <c r="BK19" i="43"/>
  <c r="BC19" i="43"/>
  <c r="AT19" i="43"/>
  <c r="AK19" i="43"/>
  <c r="AB19" i="43"/>
  <c r="S19" i="43"/>
  <c r="K19" i="43"/>
  <c r="BJ19" i="43"/>
  <c r="BB19" i="43"/>
  <c r="AS19" i="43"/>
  <c r="AJ19" i="43"/>
  <c r="AA19" i="43"/>
  <c r="R19" i="43"/>
  <c r="J19" i="43"/>
  <c r="F283" i="7"/>
  <c r="D283" i="7"/>
  <c r="C283" i="7"/>
  <c r="B283" i="7"/>
  <c r="H283" i="7"/>
  <c r="G283" i="7"/>
  <c r="E283" i="7"/>
  <c r="BF16" i="93"/>
  <c r="AW16" i="93"/>
  <c r="AN16" i="93"/>
  <c r="AF16" i="93"/>
  <c r="W16" i="93"/>
  <c r="N16" i="93"/>
  <c r="BE16" i="93"/>
  <c r="AV16" i="93"/>
  <c r="AM16" i="93"/>
  <c r="AD16" i="93"/>
  <c r="V16" i="93"/>
  <c r="M16" i="93"/>
  <c r="BD16" i="93"/>
  <c r="AU16" i="93"/>
  <c r="AL16" i="93"/>
  <c r="AC16" i="93"/>
  <c r="U16" i="93"/>
  <c r="L16" i="93"/>
  <c r="BK16" i="93"/>
  <c r="BC16" i="93"/>
  <c r="AT16" i="93"/>
  <c r="AK16" i="93"/>
  <c r="AB16" i="93"/>
  <c r="S16" i="93"/>
  <c r="K16" i="93"/>
  <c r="BJ16" i="93"/>
  <c r="BB16" i="93"/>
  <c r="AS16" i="93"/>
  <c r="AJ16" i="93"/>
  <c r="AA16" i="93"/>
  <c r="R16" i="93"/>
  <c r="J16" i="93"/>
  <c r="BI16" i="93"/>
  <c r="AZ16" i="93"/>
  <c r="AR16" i="93"/>
  <c r="AI16" i="93"/>
  <c r="Z16" i="93"/>
  <c r="Q16" i="93"/>
  <c r="AY16" i="93"/>
  <c r="P16" i="93"/>
  <c r="AX16" i="93"/>
  <c r="O16" i="93"/>
  <c r="AQ16" i="93"/>
  <c r="AO16" i="93"/>
  <c r="AH16" i="93"/>
  <c r="AG16" i="93"/>
  <c r="BH16" i="93"/>
  <c r="Y16" i="93"/>
  <c r="BG16" i="93"/>
  <c r="X16" i="93"/>
  <c r="BJ22" i="83"/>
  <c r="BB22" i="83"/>
  <c r="AS22" i="83"/>
  <c r="AJ22" i="83"/>
  <c r="AA22" i="83"/>
  <c r="R22" i="83"/>
  <c r="J22" i="83"/>
  <c r="BI22" i="83"/>
  <c r="AZ22" i="83"/>
  <c r="AR22" i="83"/>
  <c r="AI22" i="83"/>
  <c r="Z22" i="83"/>
  <c r="Q22" i="83"/>
  <c r="BH22" i="83"/>
  <c r="AY22" i="83"/>
  <c r="AQ22" i="83"/>
  <c r="AH22" i="83"/>
  <c r="Y22" i="83"/>
  <c r="P22" i="83"/>
  <c r="BG22" i="83"/>
  <c r="AX22" i="83"/>
  <c r="AO22" i="83"/>
  <c r="AG22" i="83"/>
  <c r="X22" i="83"/>
  <c r="O22" i="83"/>
  <c r="BF22" i="83"/>
  <c r="AW22" i="83"/>
  <c r="AN22" i="83"/>
  <c r="AF22" i="83"/>
  <c r="W22" i="83"/>
  <c r="N22" i="83"/>
  <c r="BE22" i="83"/>
  <c r="AV22" i="83"/>
  <c r="AM22" i="83"/>
  <c r="AD22" i="83"/>
  <c r="V22" i="83"/>
  <c r="M22" i="83"/>
  <c r="BD22" i="83"/>
  <c r="AU22" i="83"/>
  <c r="AL22" i="83"/>
  <c r="AC22" i="83"/>
  <c r="U22" i="83"/>
  <c r="L22" i="83"/>
  <c r="BK22" i="83"/>
  <c r="BC22" i="83"/>
  <c r="AT22" i="83"/>
  <c r="AK22" i="83"/>
  <c r="AB22" i="83"/>
  <c r="S22" i="83"/>
  <c r="K22" i="83"/>
  <c r="BJ12" i="83"/>
  <c r="BB12" i="83"/>
  <c r="AS12" i="83"/>
  <c r="AJ12" i="83"/>
  <c r="AA12" i="83"/>
  <c r="R12" i="83"/>
  <c r="J12" i="83"/>
  <c r="BI12" i="83"/>
  <c r="AZ12" i="83"/>
  <c r="AR12" i="83"/>
  <c r="AI12" i="83"/>
  <c r="Z12" i="83"/>
  <c r="Q12" i="83"/>
  <c r="BH12" i="83"/>
  <c r="AY12" i="83"/>
  <c r="AQ12" i="83"/>
  <c r="AH12" i="83"/>
  <c r="Y12" i="83"/>
  <c r="P12" i="83"/>
  <c r="BG12" i="83"/>
  <c r="AX12" i="83"/>
  <c r="AO12" i="83"/>
  <c r="AG12" i="83"/>
  <c r="X12" i="83"/>
  <c r="O12" i="83"/>
  <c r="BF12" i="83"/>
  <c r="AW12" i="83"/>
  <c r="AN12" i="83"/>
  <c r="AF12" i="83"/>
  <c r="W12" i="83"/>
  <c r="N12" i="83"/>
  <c r="BE12" i="83"/>
  <c r="AV12" i="83"/>
  <c r="AM12" i="83"/>
  <c r="AD12" i="83"/>
  <c r="V12" i="83"/>
  <c r="M12" i="83"/>
  <c r="BD12" i="83"/>
  <c r="AU12" i="83"/>
  <c r="AL12" i="83"/>
  <c r="AC12" i="83"/>
  <c r="U12" i="83"/>
  <c r="L12" i="83"/>
  <c r="BK12" i="83"/>
  <c r="BC12" i="83"/>
  <c r="AT12" i="83"/>
  <c r="AK12" i="83"/>
  <c r="AB12" i="83"/>
  <c r="S12" i="83"/>
  <c r="K12" i="83"/>
  <c r="BF14" i="69"/>
  <c r="AW14" i="69"/>
  <c r="AN14" i="69"/>
  <c r="AF14" i="69"/>
  <c r="W14" i="69"/>
  <c r="N14" i="69"/>
  <c r="BE14" i="69"/>
  <c r="AV14" i="69"/>
  <c r="AM14" i="69"/>
  <c r="AD14" i="69"/>
  <c r="V14" i="69"/>
  <c r="M14" i="69"/>
  <c r="BD14" i="69"/>
  <c r="AU14" i="69"/>
  <c r="AL14" i="69"/>
  <c r="AC14" i="69"/>
  <c r="U14" i="69"/>
  <c r="L14" i="69"/>
  <c r="BK14" i="69"/>
  <c r="BC14" i="69"/>
  <c r="AT14" i="69"/>
  <c r="AK14" i="69"/>
  <c r="AB14" i="69"/>
  <c r="S14" i="69"/>
  <c r="K14" i="69"/>
  <c r="BJ14" i="69"/>
  <c r="BB14" i="69"/>
  <c r="AS14" i="69"/>
  <c r="AJ14" i="69"/>
  <c r="AA14" i="69"/>
  <c r="R14" i="69"/>
  <c r="J14" i="69"/>
  <c r="BI14" i="69"/>
  <c r="AZ14" i="69"/>
  <c r="AR14" i="69"/>
  <c r="AI14" i="69"/>
  <c r="Z14" i="69"/>
  <c r="Q14" i="69"/>
  <c r="BH14" i="69"/>
  <c r="AY14" i="69"/>
  <c r="AQ14" i="69"/>
  <c r="AH14" i="69"/>
  <c r="Y14" i="69"/>
  <c r="P14" i="69"/>
  <c r="BG14" i="69"/>
  <c r="AX14" i="69"/>
  <c r="AO14" i="69"/>
  <c r="AG14" i="69"/>
  <c r="X14" i="69"/>
  <c r="O14" i="69"/>
  <c r="BK25" i="45"/>
  <c r="BC25" i="45"/>
  <c r="AT25" i="45"/>
  <c r="AK25" i="45"/>
  <c r="AB25" i="45"/>
  <c r="S25" i="45"/>
  <c r="K25" i="45"/>
  <c r="BJ25" i="45"/>
  <c r="BB25" i="45"/>
  <c r="AS25" i="45"/>
  <c r="AJ25" i="45"/>
  <c r="AA25" i="45"/>
  <c r="R25" i="45"/>
  <c r="J25" i="45"/>
  <c r="BI25" i="45"/>
  <c r="AZ25" i="45"/>
  <c r="AR25" i="45"/>
  <c r="AI25" i="45"/>
  <c r="Z25" i="45"/>
  <c r="Q25" i="45"/>
  <c r="BH25" i="45"/>
  <c r="AY25" i="45"/>
  <c r="AQ25" i="45"/>
  <c r="AH25" i="45"/>
  <c r="Y25" i="45"/>
  <c r="P25" i="45"/>
  <c r="BG25" i="45"/>
  <c r="AX25" i="45"/>
  <c r="AO25" i="45"/>
  <c r="AG25" i="45"/>
  <c r="X25" i="45"/>
  <c r="O25" i="45"/>
  <c r="BF25" i="45"/>
  <c r="AW25" i="45"/>
  <c r="AN25" i="45"/>
  <c r="AF25" i="45"/>
  <c r="W25" i="45"/>
  <c r="N25" i="45"/>
  <c r="BE25" i="45"/>
  <c r="AV25" i="45"/>
  <c r="AM25" i="45"/>
  <c r="AD25" i="45"/>
  <c r="V25" i="45"/>
  <c r="M25" i="45"/>
  <c r="BD25" i="45"/>
  <c r="AU25" i="45"/>
  <c r="AL25" i="45"/>
  <c r="AC25" i="45"/>
  <c r="U25" i="45"/>
  <c r="L25" i="45"/>
  <c r="BD19" i="87"/>
  <c r="AU19" i="87"/>
  <c r="AL19" i="87"/>
  <c r="AC19" i="87"/>
  <c r="U19" i="87"/>
  <c r="L19" i="87"/>
  <c r="BK19" i="87"/>
  <c r="BC19" i="87"/>
  <c r="AT19" i="87"/>
  <c r="AK19" i="87"/>
  <c r="AB19" i="87"/>
  <c r="S19" i="87"/>
  <c r="K19" i="87"/>
  <c r="BJ19" i="87"/>
  <c r="BB19" i="87"/>
  <c r="AS19" i="87"/>
  <c r="AJ19" i="87"/>
  <c r="AA19" i="87"/>
  <c r="R19" i="87"/>
  <c r="J19" i="87"/>
  <c r="BI19" i="87"/>
  <c r="AZ19" i="87"/>
  <c r="AR19" i="87"/>
  <c r="AI19" i="87"/>
  <c r="Z19" i="87"/>
  <c r="Q19" i="87"/>
  <c r="BH19" i="87"/>
  <c r="AY19" i="87"/>
  <c r="AQ19" i="87"/>
  <c r="AH19" i="87"/>
  <c r="Y19" i="87"/>
  <c r="P19" i="87"/>
  <c r="BG19" i="87"/>
  <c r="AX19" i="87"/>
  <c r="AO19" i="87"/>
  <c r="AG19" i="87"/>
  <c r="X19" i="87"/>
  <c r="O19" i="87"/>
  <c r="BF19" i="87"/>
  <c r="AW19" i="87"/>
  <c r="AN19" i="87"/>
  <c r="AF19" i="87"/>
  <c r="W19" i="87"/>
  <c r="N19" i="87"/>
  <c r="BE19" i="87"/>
  <c r="AV19" i="87"/>
  <c r="AM19" i="87"/>
  <c r="AD19" i="87"/>
  <c r="V19" i="87"/>
  <c r="M19" i="87"/>
  <c r="BJ15" i="69"/>
  <c r="BB15" i="69"/>
  <c r="AS15" i="69"/>
  <c r="AJ15" i="69"/>
  <c r="AA15" i="69"/>
  <c r="R15" i="69"/>
  <c r="J15" i="69"/>
  <c r="BI15" i="69"/>
  <c r="AZ15" i="69"/>
  <c r="AR15" i="69"/>
  <c r="AI15" i="69"/>
  <c r="Z15" i="69"/>
  <c r="Q15" i="69"/>
  <c r="BH15" i="69"/>
  <c r="AY15" i="69"/>
  <c r="AQ15" i="69"/>
  <c r="AH15" i="69"/>
  <c r="Y15" i="69"/>
  <c r="P15" i="69"/>
  <c r="BG15" i="69"/>
  <c r="AX15" i="69"/>
  <c r="AO15" i="69"/>
  <c r="AG15" i="69"/>
  <c r="X15" i="69"/>
  <c r="O15" i="69"/>
  <c r="BF15" i="69"/>
  <c r="AW15" i="69"/>
  <c r="AN15" i="69"/>
  <c r="AF15" i="69"/>
  <c r="W15" i="69"/>
  <c r="N15" i="69"/>
  <c r="BE15" i="69"/>
  <c r="AV15" i="69"/>
  <c r="AM15" i="69"/>
  <c r="AD15" i="69"/>
  <c r="V15" i="69"/>
  <c r="M15" i="69"/>
  <c r="BD15" i="69"/>
  <c r="AU15" i="69"/>
  <c r="AL15" i="69"/>
  <c r="AC15" i="69"/>
  <c r="U15" i="69"/>
  <c r="L15" i="69"/>
  <c r="BK15" i="69"/>
  <c r="BC15" i="69"/>
  <c r="AT15" i="69"/>
  <c r="AK15" i="69"/>
  <c r="AB15" i="69"/>
  <c r="S15" i="69"/>
  <c r="K15" i="69"/>
  <c r="BK20" i="67"/>
  <c r="BC20" i="67"/>
  <c r="AT20" i="67"/>
  <c r="AK20" i="67"/>
  <c r="AB20" i="67"/>
  <c r="S20" i="67"/>
  <c r="K20" i="67"/>
  <c r="BJ20" i="67"/>
  <c r="BB20" i="67"/>
  <c r="AS20" i="67"/>
  <c r="AJ20" i="67"/>
  <c r="AA20" i="67"/>
  <c r="R20" i="67"/>
  <c r="J20" i="67"/>
  <c r="BI20" i="67"/>
  <c r="AZ20" i="67"/>
  <c r="AR20" i="67"/>
  <c r="AI20" i="67"/>
  <c r="Z20" i="67"/>
  <c r="Q20" i="67"/>
  <c r="BH20" i="67"/>
  <c r="AY20" i="67"/>
  <c r="AQ20" i="67"/>
  <c r="AH20" i="67"/>
  <c r="Y20" i="67"/>
  <c r="P20" i="67"/>
  <c r="BG20" i="67"/>
  <c r="AX20" i="67"/>
  <c r="AO20" i="67"/>
  <c r="AG20" i="67"/>
  <c r="X20" i="67"/>
  <c r="O20" i="67"/>
  <c r="BF20" i="67"/>
  <c r="AW20" i="67"/>
  <c r="AN20" i="67"/>
  <c r="AF20" i="67"/>
  <c r="W20" i="67"/>
  <c r="N20" i="67"/>
  <c r="BE20" i="67"/>
  <c r="AV20" i="67"/>
  <c r="AM20" i="67"/>
  <c r="AD20" i="67"/>
  <c r="V20" i="67"/>
  <c r="M20" i="67"/>
  <c r="BD20" i="67"/>
  <c r="AU20" i="67"/>
  <c r="AL20" i="67"/>
  <c r="AC20" i="67"/>
  <c r="U20" i="67"/>
  <c r="L20" i="67"/>
  <c r="BK10" i="67"/>
  <c r="BC10" i="67"/>
  <c r="AT10" i="67"/>
  <c r="AK10" i="67"/>
  <c r="AB10" i="67"/>
  <c r="S10" i="67"/>
  <c r="K10" i="67"/>
  <c r="BJ10" i="67"/>
  <c r="BB10" i="67"/>
  <c r="AS10" i="67"/>
  <c r="AJ10" i="67"/>
  <c r="AA10" i="67"/>
  <c r="R10" i="67"/>
  <c r="J10" i="67"/>
  <c r="BI10" i="67"/>
  <c r="AZ10" i="67"/>
  <c r="AR10" i="67"/>
  <c r="AI10" i="67"/>
  <c r="Z10" i="67"/>
  <c r="Q10" i="67"/>
  <c r="BH10" i="67"/>
  <c r="AY10" i="67"/>
  <c r="AQ10" i="67"/>
  <c r="AH10" i="67"/>
  <c r="Y10" i="67"/>
  <c r="P10" i="67"/>
  <c r="BG10" i="67"/>
  <c r="AX10" i="67"/>
  <c r="AO10" i="67"/>
  <c r="AG10" i="67"/>
  <c r="X10" i="67"/>
  <c r="O10" i="67"/>
  <c r="BF10" i="67"/>
  <c r="AW10" i="67"/>
  <c r="AN10" i="67"/>
  <c r="AF10" i="67"/>
  <c r="W10" i="67"/>
  <c r="N10" i="67"/>
  <c r="BE10" i="67"/>
  <c r="AV10" i="67"/>
  <c r="AM10" i="67"/>
  <c r="AD10" i="67"/>
  <c r="V10" i="67"/>
  <c r="M10" i="67"/>
  <c r="BD10" i="67"/>
  <c r="AU10" i="67"/>
  <c r="AL10" i="67"/>
  <c r="AC10" i="67"/>
  <c r="U10" i="67"/>
  <c r="L10" i="67"/>
  <c r="BI16" i="48"/>
  <c r="AZ16" i="48"/>
  <c r="AR16" i="48"/>
  <c r="AI16" i="48"/>
  <c r="Z16" i="48"/>
  <c r="Q16" i="48"/>
  <c r="BH16" i="48"/>
  <c r="AY16" i="48"/>
  <c r="AQ16" i="48"/>
  <c r="AH16" i="48"/>
  <c r="Y16" i="48"/>
  <c r="P16" i="48"/>
  <c r="BG16" i="48"/>
  <c r="AX16" i="48"/>
  <c r="AO16" i="48"/>
  <c r="AG16" i="48"/>
  <c r="X16" i="48"/>
  <c r="O16" i="48"/>
  <c r="BF16" i="48"/>
  <c r="AW16" i="48"/>
  <c r="AN16" i="48"/>
  <c r="AF16" i="48"/>
  <c r="W16" i="48"/>
  <c r="N16" i="48"/>
  <c r="BE16" i="48"/>
  <c r="AV16" i="48"/>
  <c r="AM16" i="48"/>
  <c r="AD16" i="48"/>
  <c r="V16" i="48"/>
  <c r="M16" i="48"/>
  <c r="BD16" i="48"/>
  <c r="AU16" i="48"/>
  <c r="AL16" i="48"/>
  <c r="AC16" i="48"/>
  <c r="U16" i="48"/>
  <c r="L16" i="48"/>
  <c r="BK16" i="48"/>
  <c r="BC16" i="48"/>
  <c r="AT16" i="48"/>
  <c r="AK16" i="48"/>
  <c r="AB16" i="48"/>
  <c r="S16" i="48"/>
  <c r="K16" i="48"/>
  <c r="BJ16" i="48"/>
  <c r="BB16" i="48"/>
  <c r="AS16" i="48"/>
  <c r="AJ16" i="48"/>
  <c r="AA16" i="48"/>
  <c r="R16" i="48"/>
  <c r="J16" i="48"/>
  <c r="BK21" i="45"/>
  <c r="BC21" i="45"/>
  <c r="AT21" i="45"/>
  <c r="AK21" i="45"/>
  <c r="AB21" i="45"/>
  <c r="S21" i="45"/>
  <c r="K21" i="45"/>
  <c r="BJ21" i="45"/>
  <c r="BB21" i="45"/>
  <c r="AS21" i="45"/>
  <c r="AJ21" i="45"/>
  <c r="AA21" i="45"/>
  <c r="R21" i="45"/>
  <c r="J21" i="45"/>
  <c r="BI21" i="45"/>
  <c r="AZ21" i="45"/>
  <c r="AR21" i="45"/>
  <c r="AI21" i="45"/>
  <c r="Z21" i="45"/>
  <c r="Q21" i="45"/>
  <c r="BH21" i="45"/>
  <c r="AY21" i="45"/>
  <c r="AQ21" i="45"/>
  <c r="AH21" i="45"/>
  <c r="Y21" i="45"/>
  <c r="P21" i="45"/>
  <c r="BG21" i="45"/>
  <c r="AX21" i="45"/>
  <c r="AO21" i="45"/>
  <c r="AG21" i="45"/>
  <c r="X21" i="45"/>
  <c r="O21" i="45"/>
  <c r="BF21" i="45"/>
  <c r="AW21" i="45"/>
  <c r="AN21" i="45"/>
  <c r="AF21" i="45"/>
  <c r="W21" i="45"/>
  <c r="N21" i="45"/>
  <c r="BE21" i="45"/>
  <c r="AV21" i="45"/>
  <c r="AM21" i="45"/>
  <c r="AD21" i="45"/>
  <c r="V21" i="45"/>
  <c r="M21" i="45"/>
  <c r="BD21" i="45"/>
  <c r="AU21" i="45"/>
  <c r="AL21" i="45"/>
  <c r="AC21" i="45"/>
  <c r="U21" i="45"/>
  <c r="L21" i="45"/>
  <c r="BH11" i="46"/>
  <c r="AY11" i="46"/>
  <c r="AQ11" i="46"/>
  <c r="AH11" i="46"/>
  <c r="Y11" i="46"/>
  <c r="P11" i="46"/>
  <c r="BG11" i="46"/>
  <c r="AX11" i="46"/>
  <c r="AO11" i="46"/>
  <c r="AG11" i="46"/>
  <c r="X11" i="46"/>
  <c r="O11" i="46"/>
  <c r="BF11" i="46"/>
  <c r="AW11" i="46"/>
  <c r="AN11" i="46"/>
  <c r="AF11" i="46"/>
  <c r="W11" i="46"/>
  <c r="N11" i="46"/>
  <c r="BE11" i="46"/>
  <c r="AV11" i="46"/>
  <c r="AM11" i="46"/>
  <c r="AD11" i="46"/>
  <c r="V11" i="46"/>
  <c r="M11" i="46"/>
  <c r="BD11" i="46"/>
  <c r="AU11" i="46"/>
  <c r="AL11" i="46"/>
  <c r="AC11" i="46"/>
  <c r="U11" i="46"/>
  <c r="L11" i="46"/>
  <c r="BK11" i="46"/>
  <c r="BC11" i="46"/>
  <c r="AT11" i="46"/>
  <c r="AK11" i="46"/>
  <c r="AB11" i="46"/>
  <c r="S11" i="46"/>
  <c r="K11" i="46"/>
  <c r="BJ11" i="46"/>
  <c r="BB11" i="46"/>
  <c r="AS11" i="46"/>
  <c r="AJ11" i="46"/>
  <c r="AA11" i="46"/>
  <c r="R11" i="46"/>
  <c r="J11" i="46"/>
  <c r="BI11" i="46"/>
  <c r="AZ11" i="46"/>
  <c r="AR11" i="46"/>
  <c r="AI11" i="46"/>
  <c r="Z11" i="46"/>
  <c r="Q11" i="46"/>
  <c r="BJ17" i="49"/>
  <c r="BB17" i="49"/>
  <c r="AS17" i="49"/>
  <c r="AJ17" i="49"/>
  <c r="AA17" i="49"/>
  <c r="R17" i="49"/>
  <c r="J17" i="49"/>
  <c r="BI17" i="49"/>
  <c r="AZ17" i="49"/>
  <c r="AR17" i="49"/>
  <c r="AI17" i="49"/>
  <c r="Z17" i="49"/>
  <c r="Q17" i="49"/>
  <c r="BH17" i="49"/>
  <c r="AY17" i="49"/>
  <c r="AQ17" i="49"/>
  <c r="AH17" i="49"/>
  <c r="Y17" i="49"/>
  <c r="P17" i="49"/>
  <c r="BG17" i="49"/>
  <c r="AX17" i="49"/>
  <c r="AO17" i="49"/>
  <c r="AG17" i="49"/>
  <c r="X17" i="49"/>
  <c r="O17" i="49"/>
  <c r="BF17" i="49"/>
  <c r="AW17" i="49"/>
  <c r="AN17" i="49"/>
  <c r="AF17" i="49"/>
  <c r="W17" i="49"/>
  <c r="N17" i="49"/>
  <c r="BE17" i="49"/>
  <c r="AV17" i="49"/>
  <c r="AM17" i="49"/>
  <c r="AD17" i="49"/>
  <c r="V17" i="49"/>
  <c r="M17" i="49"/>
  <c r="BD17" i="49"/>
  <c r="AU17" i="49"/>
  <c r="AL17" i="49"/>
  <c r="AC17" i="49"/>
  <c r="U17" i="49"/>
  <c r="L17" i="49"/>
  <c r="BK17" i="49"/>
  <c r="BC17" i="49"/>
  <c r="AT17" i="49"/>
  <c r="AK17" i="49"/>
  <c r="AB17" i="49"/>
  <c r="S17" i="49"/>
  <c r="K17" i="49"/>
  <c r="BG23" i="51"/>
  <c r="AX23" i="51"/>
  <c r="AO23" i="51"/>
  <c r="AG23" i="51"/>
  <c r="X23" i="51"/>
  <c r="O23" i="51"/>
  <c r="BF23" i="51"/>
  <c r="AW23" i="51"/>
  <c r="AN23" i="51"/>
  <c r="AF23" i="51"/>
  <c r="W23" i="51"/>
  <c r="N23" i="51"/>
  <c r="BE23" i="51"/>
  <c r="AV23" i="51"/>
  <c r="AM23" i="51"/>
  <c r="AD23" i="51"/>
  <c r="V23" i="51"/>
  <c r="M23" i="51"/>
  <c r="BD23" i="51"/>
  <c r="AU23" i="51"/>
  <c r="AL23" i="51"/>
  <c r="AC23" i="51"/>
  <c r="U23" i="51"/>
  <c r="L23" i="51"/>
  <c r="BK23" i="51"/>
  <c r="BC23" i="51"/>
  <c r="AT23" i="51"/>
  <c r="AK23" i="51"/>
  <c r="AB23" i="51"/>
  <c r="S23" i="51"/>
  <c r="K23" i="51"/>
  <c r="BJ23" i="51"/>
  <c r="BB23" i="51"/>
  <c r="AS23" i="51"/>
  <c r="AJ23" i="51"/>
  <c r="AA23" i="51"/>
  <c r="R23" i="51"/>
  <c r="J23" i="51"/>
  <c r="BI23" i="51"/>
  <c r="AZ23" i="51"/>
  <c r="AR23" i="51"/>
  <c r="AI23" i="51"/>
  <c r="Z23" i="51"/>
  <c r="Q23" i="51"/>
  <c r="BH23" i="51"/>
  <c r="AY23" i="51"/>
  <c r="AQ23" i="51"/>
  <c r="AH23" i="51"/>
  <c r="Y23" i="51"/>
  <c r="P23" i="51"/>
  <c r="BG11" i="73"/>
  <c r="AX11" i="73"/>
  <c r="AO11" i="73"/>
  <c r="AG11" i="73"/>
  <c r="X11" i="73"/>
  <c r="O11" i="73"/>
  <c r="BF11" i="73"/>
  <c r="AW11" i="73"/>
  <c r="AN11" i="73"/>
  <c r="AF11" i="73"/>
  <c r="W11" i="73"/>
  <c r="N11" i="73"/>
  <c r="BE11" i="73"/>
  <c r="AV11" i="73"/>
  <c r="AM11" i="73"/>
  <c r="AD11" i="73"/>
  <c r="V11" i="73"/>
  <c r="M11" i="73"/>
  <c r="BD11" i="73"/>
  <c r="AU11" i="73"/>
  <c r="AL11" i="73"/>
  <c r="AC11" i="73"/>
  <c r="U11" i="73"/>
  <c r="L11" i="73"/>
  <c r="BK11" i="73"/>
  <c r="BC11" i="73"/>
  <c r="AT11" i="73"/>
  <c r="AK11" i="73"/>
  <c r="AB11" i="73"/>
  <c r="S11" i="73"/>
  <c r="K11" i="73"/>
  <c r="BJ11" i="73"/>
  <c r="BB11" i="73"/>
  <c r="AS11" i="73"/>
  <c r="AJ11" i="73"/>
  <c r="AA11" i="73"/>
  <c r="R11" i="73"/>
  <c r="J11" i="73"/>
  <c r="BI11" i="73"/>
  <c r="AZ11" i="73"/>
  <c r="AR11" i="73"/>
  <c r="AI11" i="73"/>
  <c r="Z11" i="73"/>
  <c r="Q11" i="73"/>
  <c r="BH11" i="73"/>
  <c r="AY11" i="73"/>
  <c r="AQ11" i="73"/>
  <c r="AH11" i="73"/>
  <c r="Y11" i="73"/>
  <c r="P11" i="73"/>
  <c r="BF17" i="75"/>
  <c r="AW17" i="75"/>
  <c r="AN17" i="75"/>
  <c r="AF17" i="75"/>
  <c r="W17" i="75"/>
  <c r="N17" i="75"/>
  <c r="BE17" i="75"/>
  <c r="AV17" i="75"/>
  <c r="AM17" i="75"/>
  <c r="AD17" i="75"/>
  <c r="V17" i="75"/>
  <c r="M17" i="75"/>
  <c r="BD17" i="75"/>
  <c r="AU17" i="75"/>
  <c r="AL17" i="75"/>
  <c r="AC17" i="75"/>
  <c r="U17" i="75"/>
  <c r="L17" i="75"/>
  <c r="BK17" i="75"/>
  <c r="BC17" i="75"/>
  <c r="AT17" i="75"/>
  <c r="AK17" i="75"/>
  <c r="AB17" i="75"/>
  <c r="S17" i="75"/>
  <c r="K17" i="75"/>
  <c r="BJ17" i="75"/>
  <c r="BB17" i="75"/>
  <c r="AS17" i="75"/>
  <c r="AJ17" i="75"/>
  <c r="AA17" i="75"/>
  <c r="R17" i="75"/>
  <c r="J17" i="75"/>
  <c r="BI17" i="75"/>
  <c r="AZ17" i="75"/>
  <c r="AR17" i="75"/>
  <c r="AI17" i="75"/>
  <c r="Z17" i="75"/>
  <c r="Q17" i="75"/>
  <c r="BH17" i="75"/>
  <c r="AY17" i="75"/>
  <c r="AQ17" i="75"/>
  <c r="AH17" i="75"/>
  <c r="Y17" i="75"/>
  <c r="P17" i="75"/>
  <c r="BG17" i="75"/>
  <c r="AX17" i="75"/>
  <c r="AO17" i="75"/>
  <c r="AG17" i="75"/>
  <c r="X17" i="75"/>
  <c r="O17" i="75"/>
  <c r="BF24" i="69"/>
  <c r="AW24" i="69"/>
  <c r="AN24" i="69"/>
  <c r="AF24" i="69"/>
  <c r="W24" i="69"/>
  <c r="N24" i="69"/>
  <c r="BE24" i="69"/>
  <c r="AV24" i="69"/>
  <c r="AM24" i="69"/>
  <c r="AD24" i="69"/>
  <c r="V24" i="69"/>
  <c r="M24" i="69"/>
  <c r="BD24" i="69"/>
  <c r="AU24" i="69"/>
  <c r="AL24" i="69"/>
  <c r="AC24" i="69"/>
  <c r="U24" i="69"/>
  <c r="L24" i="69"/>
  <c r="BK24" i="69"/>
  <c r="BC24" i="69"/>
  <c r="AT24" i="69"/>
  <c r="AK24" i="69"/>
  <c r="AB24" i="69"/>
  <c r="S24" i="69"/>
  <c r="K24" i="69"/>
  <c r="BJ24" i="69"/>
  <c r="BB24" i="69"/>
  <c r="AS24" i="69"/>
  <c r="AJ24" i="69"/>
  <c r="AA24" i="69"/>
  <c r="R24" i="69"/>
  <c r="J24" i="69"/>
  <c r="BI24" i="69"/>
  <c r="AZ24" i="69"/>
  <c r="AR24" i="69"/>
  <c r="AI24" i="69"/>
  <c r="Z24" i="69"/>
  <c r="Q24" i="69"/>
  <c r="BH24" i="69"/>
  <c r="AY24" i="69"/>
  <c r="AQ24" i="69"/>
  <c r="AH24" i="69"/>
  <c r="Y24" i="69"/>
  <c r="P24" i="69"/>
  <c r="BG24" i="69"/>
  <c r="AX24" i="69"/>
  <c r="AO24" i="69"/>
  <c r="AG24" i="69"/>
  <c r="X24" i="69"/>
  <c r="O24" i="69"/>
  <c r="BF11" i="90"/>
  <c r="AW11" i="90"/>
  <c r="AN11" i="90"/>
  <c r="AF11" i="90"/>
  <c r="W11" i="90"/>
  <c r="N11" i="90"/>
  <c r="BE11" i="90"/>
  <c r="AV11" i="90"/>
  <c r="AM11" i="90"/>
  <c r="AD11" i="90"/>
  <c r="V11" i="90"/>
  <c r="M11" i="90"/>
  <c r="BD11" i="90"/>
  <c r="AU11" i="90"/>
  <c r="AL11" i="90"/>
  <c r="AC11" i="90"/>
  <c r="U11" i="90"/>
  <c r="L11" i="90"/>
  <c r="BK11" i="90"/>
  <c r="BC11" i="90"/>
  <c r="AT11" i="90"/>
  <c r="AK11" i="90"/>
  <c r="AB11" i="90"/>
  <c r="S11" i="90"/>
  <c r="K11" i="90"/>
  <c r="BJ11" i="90"/>
  <c r="BB11" i="90"/>
  <c r="AS11" i="90"/>
  <c r="AJ11" i="90"/>
  <c r="AA11" i="90"/>
  <c r="R11" i="90"/>
  <c r="J11" i="90"/>
  <c r="BI11" i="90"/>
  <c r="AZ11" i="90"/>
  <c r="AR11" i="90"/>
  <c r="AI11" i="90"/>
  <c r="Z11" i="90"/>
  <c r="Q11" i="90"/>
  <c r="BH11" i="90"/>
  <c r="AY11" i="90"/>
  <c r="AQ11" i="90"/>
  <c r="AH11" i="90"/>
  <c r="Y11" i="90"/>
  <c r="P11" i="90"/>
  <c r="X11" i="90"/>
  <c r="O11" i="90"/>
  <c r="BG11" i="90"/>
  <c r="AX11" i="90"/>
  <c r="AO11" i="90"/>
  <c r="AG11" i="90"/>
  <c r="BI17" i="92"/>
  <c r="AZ17" i="92"/>
  <c r="AR17" i="92"/>
  <c r="AI17" i="92"/>
  <c r="Z17" i="92"/>
  <c r="Q17" i="92"/>
  <c r="BH17" i="92"/>
  <c r="AY17" i="92"/>
  <c r="AQ17" i="92"/>
  <c r="AH17" i="92"/>
  <c r="Y17" i="92"/>
  <c r="P17" i="92"/>
  <c r="BG17" i="92"/>
  <c r="AX17" i="92"/>
  <c r="AO17" i="92"/>
  <c r="AG17" i="92"/>
  <c r="X17" i="92"/>
  <c r="O17" i="92"/>
  <c r="BF17" i="92"/>
  <c r="AW17" i="92"/>
  <c r="AN17" i="92"/>
  <c r="AF17" i="92"/>
  <c r="W17" i="92"/>
  <c r="N17" i="92"/>
  <c r="BE17" i="92"/>
  <c r="AV17" i="92"/>
  <c r="AM17" i="92"/>
  <c r="AD17" i="92"/>
  <c r="V17" i="92"/>
  <c r="M17" i="92"/>
  <c r="BD17" i="92"/>
  <c r="AU17" i="92"/>
  <c r="AL17" i="92"/>
  <c r="AC17" i="92"/>
  <c r="U17" i="92"/>
  <c r="L17" i="92"/>
  <c r="BK17" i="92"/>
  <c r="BC17" i="92"/>
  <c r="AT17" i="92"/>
  <c r="AK17" i="92"/>
  <c r="AB17" i="92"/>
  <c r="S17" i="92"/>
  <c r="K17" i="92"/>
  <c r="R17" i="92"/>
  <c r="J17" i="92"/>
  <c r="BJ17" i="92"/>
  <c r="BB17" i="92"/>
  <c r="AS17" i="92"/>
  <c r="AJ17" i="92"/>
  <c r="AA17" i="92"/>
  <c r="BE24" i="89"/>
  <c r="AV24" i="89"/>
  <c r="AM24" i="89"/>
  <c r="AD24" i="89"/>
  <c r="V24" i="89"/>
  <c r="M24" i="89"/>
  <c r="BD24" i="89"/>
  <c r="AU24" i="89"/>
  <c r="AL24" i="89"/>
  <c r="AC24" i="89"/>
  <c r="U24" i="89"/>
  <c r="L24" i="89"/>
  <c r="BK24" i="89"/>
  <c r="BC24" i="89"/>
  <c r="AT24" i="89"/>
  <c r="AK24" i="89"/>
  <c r="AB24" i="89"/>
  <c r="S24" i="89"/>
  <c r="K24" i="89"/>
  <c r="BJ24" i="89"/>
  <c r="BB24" i="89"/>
  <c r="AS24" i="89"/>
  <c r="AJ24" i="89"/>
  <c r="AA24" i="89"/>
  <c r="R24" i="89"/>
  <c r="J24" i="89"/>
  <c r="BI24" i="89"/>
  <c r="AZ24" i="89"/>
  <c r="AR24" i="89"/>
  <c r="AI24" i="89"/>
  <c r="Z24" i="89"/>
  <c r="Q24" i="89"/>
  <c r="BH24" i="89"/>
  <c r="AY24" i="89"/>
  <c r="AQ24" i="89"/>
  <c r="AH24" i="89"/>
  <c r="Y24" i="89"/>
  <c r="P24" i="89"/>
  <c r="BG24" i="89"/>
  <c r="AX24" i="89"/>
  <c r="AO24" i="89"/>
  <c r="AG24" i="89"/>
  <c r="X24" i="89"/>
  <c r="O24" i="89"/>
  <c r="AW24" i="89"/>
  <c r="AN24" i="89"/>
  <c r="AF24" i="89"/>
  <c r="W24" i="89"/>
  <c r="N24" i="89"/>
  <c r="BF24" i="89"/>
  <c r="BJ21" i="93"/>
  <c r="BB21" i="93"/>
  <c r="AS21" i="93"/>
  <c r="AJ21" i="93"/>
  <c r="AA21" i="93"/>
  <c r="R21" i="93"/>
  <c r="J21" i="93"/>
  <c r="BI21" i="93"/>
  <c r="AZ21" i="93"/>
  <c r="AR21" i="93"/>
  <c r="AI21" i="93"/>
  <c r="Z21" i="93"/>
  <c r="Q21" i="93"/>
  <c r="BH21" i="93"/>
  <c r="AY21" i="93"/>
  <c r="AQ21" i="93"/>
  <c r="AH21" i="93"/>
  <c r="Y21" i="93"/>
  <c r="P21" i="93"/>
  <c r="BG21" i="93"/>
  <c r="AX21" i="93"/>
  <c r="AO21" i="93"/>
  <c r="AG21" i="93"/>
  <c r="X21" i="93"/>
  <c r="O21" i="93"/>
  <c r="BF21" i="93"/>
  <c r="AW21" i="93"/>
  <c r="AN21" i="93"/>
  <c r="AF21" i="93"/>
  <c r="W21" i="93"/>
  <c r="N21" i="93"/>
  <c r="BE21" i="93"/>
  <c r="AV21" i="93"/>
  <c r="AM21" i="93"/>
  <c r="AD21" i="93"/>
  <c r="V21" i="93"/>
  <c r="M21" i="93"/>
  <c r="AU21" i="93"/>
  <c r="L21" i="93"/>
  <c r="AT21" i="93"/>
  <c r="K21" i="93"/>
  <c r="AL21" i="93"/>
  <c r="AK21" i="93"/>
  <c r="AC21" i="93"/>
  <c r="BK21" i="93"/>
  <c r="AB21" i="93"/>
  <c r="BD21" i="93"/>
  <c r="U21" i="93"/>
  <c r="BC21" i="93"/>
  <c r="S21" i="93"/>
  <c r="BK11" i="45"/>
  <c r="BC11" i="45"/>
  <c r="AT11" i="45"/>
  <c r="AK11" i="45"/>
  <c r="AB11" i="45"/>
  <c r="S11" i="45"/>
  <c r="K11" i="45"/>
  <c r="BJ11" i="45"/>
  <c r="BB11" i="45"/>
  <c r="AS11" i="45"/>
  <c r="AJ11" i="45"/>
  <c r="AA11" i="45"/>
  <c r="R11" i="45"/>
  <c r="J11" i="45"/>
  <c r="BI11" i="45"/>
  <c r="AZ11" i="45"/>
  <c r="AR11" i="45"/>
  <c r="AI11" i="45"/>
  <c r="Z11" i="45"/>
  <c r="Q11" i="45"/>
  <c r="BH11" i="45"/>
  <c r="AY11" i="45"/>
  <c r="AQ11" i="45"/>
  <c r="AH11" i="45"/>
  <c r="Y11" i="45"/>
  <c r="P11" i="45"/>
  <c r="BG11" i="45"/>
  <c r="AX11" i="45"/>
  <c r="AO11" i="45"/>
  <c r="AG11" i="45"/>
  <c r="X11" i="45"/>
  <c r="O11" i="45"/>
  <c r="BF11" i="45"/>
  <c r="AW11" i="45"/>
  <c r="AN11" i="45"/>
  <c r="AF11" i="45"/>
  <c r="W11" i="45"/>
  <c r="N11" i="45"/>
  <c r="BE11" i="45"/>
  <c r="AV11" i="45"/>
  <c r="AM11" i="45"/>
  <c r="AD11" i="45"/>
  <c r="V11" i="45"/>
  <c r="M11" i="45"/>
  <c r="BD11" i="45"/>
  <c r="AU11" i="45"/>
  <c r="AL11" i="45"/>
  <c r="AC11" i="45"/>
  <c r="U11" i="45"/>
  <c r="L11" i="45"/>
  <c r="BH18" i="42"/>
  <c r="AY18" i="42"/>
  <c r="AQ18" i="42"/>
  <c r="AH18" i="42"/>
  <c r="Y18" i="42"/>
  <c r="P18" i="42"/>
  <c r="BG18" i="42"/>
  <c r="AX18" i="42"/>
  <c r="AO18" i="42"/>
  <c r="AG18" i="42"/>
  <c r="X18" i="42"/>
  <c r="O18" i="42"/>
  <c r="BF18" i="42"/>
  <c r="AW18" i="42"/>
  <c r="AN18" i="42"/>
  <c r="AF18" i="42"/>
  <c r="W18" i="42"/>
  <c r="N18" i="42"/>
  <c r="BE18" i="42"/>
  <c r="AV18" i="42"/>
  <c r="AM18" i="42"/>
  <c r="AD18" i="42"/>
  <c r="V18" i="42"/>
  <c r="M18" i="42"/>
  <c r="BD18" i="42"/>
  <c r="AU18" i="42"/>
  <c r="AL18" i="42"/>
  <c r="AC18" i="42"/>
  <c r="U18" i="42"/>
  <c r="L18" i="42"/>
  <c r="BK18" i="42"/>
  <c r="BC18" i="42"/>
  <c r="AT18" i="42"/>
  <c r="AK18" i="42"/>
  <c r="AB18" i="42"/>
  <c r="S18" i="42"/>
  <c r="K18" i="42"/>
  <c r="BJ18" i="42"/>
  <c r="BB18" i="42"/>
  <c r="AS18" i="42"/>
  <c r="AJ18" i="42"/>
  <c r="AA18" i="42"/>
  <c r="R18" i="42"/>
  <c r="J18" i="42"/>
  <c r="BI18" i="42"/>
  <c r="AZ18" i="42"/>
  <c r="AR18" i="42"/>
  <c r="AI18" i="42"/>
  <c r="Z18" i="42"/>
  <c r="Q18" i="42"/>
  <c r="BJ24" i="44"/>
  <c r="BB24" i="44"/>
  <c r="AS24" i="44"/>
  <c r="AJ24" i="44"/>
  <c r="AA24" i="44"/>
  <c r="R24" i="44"/>
  <c r="J24" i="44"/>
  <c r="BI24" i="44"/>
  <c r="AZ24" i="44"/>
  <c r="AR24" i="44"/>
  <c r="AI24" i="44"/>
  <c r="Z24" i="44"/>
  <c r="Q24" i="44"/>
  <c r="BH24" i="44"/>
  <c r="AY24" i="44"/>
  <c r="AQ24" i="44"/>
  <c r="AH24" i="44"/>
  <c r="Y24" i="44"/>
  <c r="P24" i="44"/>
  <c r="BG24" i="44"/>
  <c r="AX24" i="44"/>
  <c r="AO24" i="44"/>
  <c r="AG24" i="44"/>
  <c r="X24" i="44"/>
  <c r="O24" i="44"/>
  <c r="BF24" i="44"/>
  <c r="AW24" i="44"/>
  <c r="AN24" i="44"/>
  <c r="AF24" i="44"/>
  <c r="W24" i="44"/>
  <c r="N24" i="44"/>
  <c r="BE24" i="44"/>
  <c r="AV24" i="44"/>
  <c r="AM24" i="44"/>
  <c r="AD24" i="44"/>
  <c r="V24" i="44"/>
  <c r="M24" i="44"/>
  <c r="BD24" i="44"/>
  <c r="AU24" i="44"/>
  <c r="AL24" i="44"/>
  <c r="AC24" i="44"/>
  <c r="U24" i="44"/>
  <c r="L24" i="44"/>
  <c r="BK24" i="44"/>
  <c r="BC24" i="44"/>
  <c r="AT24" i="44"/>
  <c r="AK24" i="44"/>
  <c r="AB24" i="44"/>
  <c r="S24" i="44"/>
  <c r="K24" i="44"/>
  <c r="BH12" i="52"/>
  <c r="AY12" i="52"/>
  <c r="AQ12" i="52"/>
  <c r="AH12" i="52"/>
  <c r="Y12" i="52"/>
  <c r="P12" i="52"/>
  <c r="BG12" i="52"/>
  <c r="AX12" i="52"/>
  <c r="AO12" i="52"/>
  <c r="AG12" i="52"/>
  <c r="X12" i="52"/>
  <c r="O12" i="52"/>
  <c r="BF12" i="52"/>
  <c r="AW12" i="52"/>
  <c r="AN12" i="52"/>
  <c r="AF12" i="52"/>
  <c r="W12" i="52"/>
  <c r="N12" i="52"/>
  <c r="BE12" i="52"/>
  <c r="AV12" i="52"/>
  <c r="AM12" i="52"/>
  <c r="AD12" i="52"/>
  <c r="V12" i="52"/>
  <c r="M12" i="52"/>
  <c r="BD12" i="52"/>
  <c r="AU12" i="52"/>
  <c r="AL12" i="52"/>
  <c r="AC12" i="52"/>
  <c r="U12" i="52"/>
  <c r="L12" i="52"/>
  <c r="BK12" i="52"/>
  <c r="BC12" i="52"/>
  <c r="AT12" i="52"/>
  <c r="AK12" i="52"/>
  <c r="AB12" i="52"/>
  <c r="S12" i="52"/>
  <c r="K12" i="52"/>
  <c r="BJ12" i="52"/>
  <c r="BB12" i="52"/>
  <c r="AS12" i="52"/>
  <c r="AJ12" i="52"/>
  <c r="AA12" i="52"/>
  <c r="R12" i="52"/>
  <c r="J12" i="52"/>
  <c r="BI12" i="52"/>
  <c r="AZ12" i="52"/>
  <c r="AR12" i="52"/>
  <c r="AI12" i="52"/>
  <c r="Z12" i="52"/>
  <c r="Q12" i="52"/>
  <c r="BF18" i="66"/>
  <c r="AW18" i="66"/>
  <c r="AN18" i="66"/>
  <c r="AF18" i="66"/>
  <c r="W18" i="66"/>
  <c r="N18" i="66"/>
  <c r="BE18" i="66"/>
  <c r="AV18" i="66"/>
  <c r="AM18" i="66"/>
  <c r="AD18" i="66"/>
  <c r="V18" i="66"/>
  <c r="M18" i="66"/>
  <c r="BD18" i="66"/>
  <c r="AU18" i="66"/>
  <c r="AL18" i="66"/>
  <c r="AC18" i="66"/>
  <c r="U18" i="66"/>
  <c r="L18" i="66"/>
  <c r="BK18" i="66"/>
  <c r="BC18" i="66"/>
  <c r="AT18" i="66"/>
  <c r="AK18" i="66"/>
  <c r="AB18" i="66"/>
  <c r="S18" i="66"/>
  <c r="K18" i="66"/>
  <c r="BJ18" i="66"/>
  <c r="BB18" i="66"/>
  <c r="AS18" i="66"/>
  <c r="AJ18" i="66"/>
  <c r="AA18" i="66"/>
  <c r="R18" i="66"/>
  <c r="J18" i="66"/>
  <c r="BI18" i="66"/>
  <c r="AZ18" i="66"/>
  <c r="AR18" i="66"/>
  <c r="AI18" i="66"/>
  <c r="Z18" i="66"/>
  <c r="Q18" i="66"/>
  <c r="BH18" i="66"/>
  <c r="AY18" i="66"/>
  <c r="AQ18" i="66"/>
  <c r="AH18" i="66"/>
  <c r="Y18" i="66"/>
  <c r="P18" i="66"/>
  <c r="BG18" i="66"/>
  <c r="AX18" i="66"/>
  <c r="AO18" i="66"/>
  <c r="AG18" i="66"/>
  <c r="X18" i="66"/>
  <c r="O18" i="66"/>
  <c r="BE24" i="68"/>
  <c r="AV24" i="68"/>
  <c r="AM24" i="68"/>
  <c r="AD24" i="68"/>
  <c r="V24" i="68"/>
  <c r="M24" i="68"/>
  <c r="BD24" i="68"/>
  <c r="AU24" i="68"/>
  <c r="AL24" i="68"/>
  <c r="AC24" i="68"/>
  <c r="U24" i="68"/>
  <c r="L24" i="68"/>
  <c r="BK24" i="68"/>
  <c r="BC24" i="68"/>
  <c r="AT24" i="68"/>
  <c r="AK24" i="68"/>
  <c r="AB24" i="68"/>
  <c r="S24" i="68"/>
  <c r="K24" i="68"/>
  <c r="BJ24" i="68"/>
  <c r="BB24" i="68"/>
  <c r="AS24" i="68"/>
  <c r="AJ24" i="68"/>
  <c r="AA24" i="68"/>
  <c r="R24" i="68"/>
  <c r="J24" i="68"/>
  <c r="BI24" i="68"/>
  <c r="AZ24" i="68"/>
  <c r="AR24" i="68"/>
  <c r="AI24" i="68"/>
  <c r="Z24" i="68"/>
  <c r="Q24" i="68"/>
  <c r="BH24" i="68"/>
  <c r="AY24" i="68"/>
  <c r="AQ24" i="68"/>
  <c r="AH24" i="68"/>
  <c r="Y24" i="68"/>
  <c r="P24" i="68"/>
  <c r="BG24" i="68"/>
  <c r="AX24" i="68"/>
  <c r="AO24" i="68"/>
  <c r="AG24" i="68"/>
  <c r="X24" i="68"/>
  <c r="O24" i="68"/>
  <c r="BF24" i="68"/>
  <c r="AW24" i="68"/>
  <c r="AN24" i="68"/>
  <c r="AF24" i="68"/>
  <c r="W24" i="68"/>
  <c r="N24" i="68"/>
  <c r="D21" i="96"/>
  <c r="D21" i="95"/>
  <c r="D21" i="85"/>
  <c r="D21" i="80"/>
  <c r="D21" i="77"/>
  <c r="BE12" i="85"/>
  <c r="AV12" i="85"/>
  <c r="AM12" i="85"/>
  <c r="AD12" i="85"/>
  <c r="V12" i="85"/>
  <c r="M12" i="85"/>
  <c r="BD12" i="85"/>
  <c r="AU12" i="85"/>
  <c r="AL12" i="85"/>
  <c r="AC12" i="85"/>
  <c r="U12" i="85"/>
  <c r="L12" i="85"/>
  <c r="BK12" i="85"/>
  <c r="BC12" i="85"/>
  <c r="AT12" i="85"/>
  <c r="AK12" i="85"/>
  <c r="AB12" i="85"/>
  <c r="S12" i="85"/>
  <c r="K12" i="85"/>
  <c r="BJ12" i="85"/>
  <c r="BB12" i="85"/>
  <c r="AS12" i="85"/>
  <c r="AJ12" i="85"/>
  <c r="AA12" i="85"/>
  <c r="R12" i="85"/>
  <c r="J12" i="85"/>
  <c r="BI12" i="85"/>
  <c r="AZ12" i="85"/>
  <c r="AR12" i="85"/>
  <c r="AI12" i="85"/>
  <c r="Z12" i="85"/>
  <c r="Q12" i="85"/>
  <c r="BH12" i="85"/>
  <c r="AY12" i="85"/>
  <c r="AQ12" i="85"/>
  <c r="AH12" i="85"/>
  <c r="Y12" i="85"/>
  <c r="P12" i="85"/>
  <c r="BG12" i="85"/>
  <c r="AX12" i="85"/>
  <c r="AO12" i="85"/>
  <c r="AG12" i="85"/>
  <c r="X12" i="85"/>
  <c r="O12" i="85"/>
  <c r="BF12" i="85"/>
  <c r="AW12" i="85"/>
  <c r="AN12" i="85"/>
  <c r="AF12" i="85"/>
  <c r="W12" i="85"/>
  <c r="N12" i="85"/>
  <c r="BG18" i="86"/>
  <c r="AX18" i="86"/>
  <c r="AO18" i="86"/>
  <c r="AG18" i="86"/>
  <c r="X18" i="86"/>
  <c r="O18" i="86"/>
  <c r="BF18" i="86"/>
  <c r="AW18" i="86"/>
  <c r="AN18" i="86"/>
  <c r="AF18" i="86"/>
  <c r="W18" i="86"/>
  <c r="N18" i="86"/>
  <c r="BE18" i="86"/>
  <c r="AV18" i="86"/>
  <c r="AM18" i="86"/>
  <c r="AD18" i="86"/>
  <c r="V18" i="86"/>
  <c r="M18" i="86"/>
  <c r="BD18" i="86"/>
  <c r="AU18" i="86"/>
  <c r="AL18" i="86"/>
  <c r="AC18" i="86"/>
  <c r="U18" i="86"/>
  <c r="L18" i="86"/>
  <c r="BK18" i="86"/>
  <c r="BC18" i="86"/>
  <c r="AT18" i="86"/>
  <c r="AK18" i="86"/>
  <c r="AB18" i="86"/>
  <c r="S18" i="86"/>
  <c r="K18" i="86"/>
  <c r="BJ18" i="86"/>
  <c r="BB18" i="86"/>
  <c r="AS18" i="86"/>
  <c r="AJ18" i="86"/>
  <c r="AA18" i="86"/>
  <c r="R18" i="86"/>
  <c r="J18" i="86"/>
  <c r="BI18" i="86"/>
  <c r="AZ18" i="86"/>
  <c r="AR18" i="86"/>
  <c r="AI18" i="86"/>
  <c r="Z18" i="86"/>
  <c r="Q18" i="86"/>
  <c r="BH18" i="86"/>
  <c r="AY18" i="86"/>
  <c r="AQ18" i="86"/>
  <c r="AH18" i="86"/>
  <c r="Y18" i="86"/>
  <c r="P18" i="86"/>
  <c r="E25" i="96"/>
  <c r="E25" i="93"/>
  <c r="E25" i="95"/>
  <c r="E25" i="94"/>
  <c r="E25" i="87"/>
  <c r="E25" i="85"/>
  <c r="E25" i="80"/>
  <c r="E25" i="83"/>
  <c r="BI11" i="96"/>
  <c r="AZ11" i="96"/>
  <c r="AR11" i="96"/>
  <c r="AI11" i="96"/>
  <c r="Z11" i="96"/>
  <c r="Q11" i="96"/>
  <c r="BH11" i="96"/>
  <c r="AY11" i="96"/>
  <c r="AQ11" i="96"/>
  <c r="AH11" i="96"/>
  <c r="Y11" i="96"/>
  <c r="P11" i="96"/>
  <c r="BG11" i="96"/>
  <c r="AX11" i="96"/>
  <c r="AO11" i="96"/>
  <c r="AG11" i="96"/>
  <c r="X11" i="96"/>
  <c r="O11" i="96"/>
  <c r="BF11" i="96"/>
  <c r="AW11" i="96"/>
  <c r="AN11" i="96"/>
  <c r="AF11" i="96"/>
  <c r="W11" i="96"/>
  <c r="N11" i="96"/>
  <c r="BE11" i="96"/>
  <c r="AV11" i="96"/>
  <c r="AM11" i="96"/>
  <c r="AD11" i="96"/>
  <c r="V11" i="96"/>
  <c r="M11" i="96"/>
  <c r="BD11" i="96"/>
  <c r="AU11" i="96"/>
  <c r="AL11" i="96"/>
  <c r="AC11" i="96"/>
  <c r="U11" i="96"/>
  <c r="L11" i="96"/>
  <c r="BK11" i="96"/>
  <c r="BC11" i="96"/>
  <c r="AT11" i="96"/>
  <c r="AK11" i="96"/>
  <c r="R11" i="96"/>
  <c r="BJ11" i="96"/>
  <c r="K11" i="96"/>
  <c r="BB11" i="96"/>
  <c r="J11" i="96"/>
  <c r="AS11" i="96"/>
  <c r="AJ11" i="96"/>
  <c r="AB11" i="96"/>
  <c r="AA11" i="96"/>
  <c r="S11" i="96"/>
  <c r="BF18" i="93"/>
  <c r="AW18" i="93"/>
  <c r="AN18" i="93"/>
  <c r="AF18" i="93"/>
  <c r="W18" i="93"/>
  <c r="N18" i="93"/>
  <c r="BE18" i="93"/>
  <c r="AV18" i="93"/>
  <c r="AM18" i="93"/>
  <c r="AD18" i="93"/>
  <c r="V18" i="93"/>
  <c r="M18" i="93"/>
  <c r="BD18" i="93"/>
  <c r="AU18" i="93"/>
  <c r="AL18" i="93"/>
  <c r="AC18" i="93"/>
  <c r="U18" i="93"/>
  <c r="L18" i="93"/>
  <c r="BK18" i="93"/>
  <c r="BC18" i="93"/>
  <c r="AT18" i="93"/>
  <c r="AK18" i="93"/>
  <c r="AB18" i="93"/>
  <c r="S18" i="93"/>
  <c r="K18" i="93"/>
  <c r="BJ18" i="93"/>
  <c r="BB18" i="93"/>
  <c r="AS18" i="93"/>
  <c r="AJ18" i="93"/>
  <c r="AA18" i="93"/>
  <c r="R18" i="93"/>
  <c r="J18" i="93"/>
  <c r="BI18" i="93"/>
  <c r="AZ18" i="93"/>
  <c r="AR18" i="93"/>
  <c r="AI18" i="93"/>
  <c r="Z18" i="93"/>
  <c r="Q18" i="93"/>
  <c r="AQ18" i="93"/>
  <c r="AO18" i="93"/>
  <c r="AH18" i="93"/>
  <c r="AG18" i="93"/>
  <c r="BH18" i="93"/>
  <c r="Y18" i="93"/>
  <c r="BG18" i="93"/>
  <c r="X18" i="93"/>
  <c r="AY18" i="93"/>
  <c r="P18" i="93"/>
  <c r="AX18" i="93"/>
  <c r="O18" i="93"/>
  <c r="BF10" i="49"/>
  <c r="AW10" i="49"/>
  <c r="AN10" i="49"/>
  <c r="AF10" i="49"/>
  <c r="W10" i="49"/>
  <c r="N10" i="49"/>
  <c r="BE10" i="49"/>
  <c r="AV10" i="49"/>
  <c r="AM10" i="49"/>
  <c r="AD10" i="49"/>
  <c r="V10" i="49"/>
  <c r="M10" i="49"/>
  <c r="BD10" i="49"/>
  <c r="AU10" i="49"/>
  <c r="AL10" i="49"/>
  <c r="AC10" i="49"/>
  <c r="U10" i="49"/>
  <c r="L10" i="49"/>
  <c r="BK10" i="49"/>
  <c r="BC10" i="49"/>
  <c r="AT10" i="49"/>
  <c r="AK10" i="49"/>
  <c r="AB10" i="49"/>
  <c r="S10" i="49"/>
  <c r="K10" i="49"/>
  <c r="BJ10" i="49"/>
  <c r="BB10" i="49"/>
  <c r="AS10" i="49"/>
  <c r="AJ10" i="49"/>
  <c r="AA10" i="49"/>
  <c r="R10" i="49"/>
  <c r="J10" i="49"/>
  <c r="BI10" i="49"/>
  <c r="AZ10" i="49"/>
  <c r="AR10" i="49"/>
  <c r="AI10" i="49"/>
  <c r="Z10" i="49"/>
  <c r="Q10" i="49"/>
  <c r="BH10" i="49"/>
  <c r="AY10" i="49"/>
  <c r="AQ10" i="49"/>
  <c r="AH10" i="49"/>
  <c r="Y10" i="49"/>
  <c r="P10" i="49"/>
  <c r="BG10" i="49"/>
  <c r="AX10" i="49"/>
  <c r="AO10" i="49"/>
  <c r="AG10" i="49"/>
  <c r="X10" i="49"/>
  <c r="O10" i="49"/>
  <c r="BK16" i="51"/>
  <c r="BC16" i="51"/>
  <c r="AT16" i="51"/>
  <c r="AK16" i="51"/>
  <c r="AB16" i="51"/>
  <c r="S16" i="51"/>
  <c r="K16" i="51"/>
  <c r="BJ16" i="51"/>
  <c r="BB16" i="51"/>
  <c r="AS16" i="51"/>
  <c r="AJ16" i="51"/>
  <c r="AA16" i="51"/>
  <c r="R16" i="51"/>
  <c r="J16" i="51"/>
  <c r="BI16" i="51"/>
  <c r="AZ16" i="51"/>
  <c r="AR16" i="51"/>
  <c r="AI16" i="51"/>
  <c r="Z16" i="51"/>
  <c r="Q16" i="51"/>
  <c r="BH16" i="51"/>
  <c r="AY16" i="51"/>
  <c r="AQ16" i="51"/>
  <c r="AH16" i="51"/>
  <c r="Y16" i="51"/>
  <c r="P16" i="51"/>
  <c r="BG16" i="51"/>
  <c r="AX16" i="51"/>
  <c r="AO16" i="51"/>
  <c r="AG16" i="51"/>
  <c r="X16" i="51"/>
  <c r="O16" i="51"/>
  <c r="BF16" i="51"/>
  <c r="AW16" i="51"/>
  <c r="AN16" i="51"/>
  <c r="AF16" i="51"/>
  <c r="W16" i="51"/>
  <c r="N16" i="51"/>
  <c r="BE16" i="51"/>
  <c r="AV16" i="51"/>
  <c r="AM16" i="51"/>
  <c r="AD16" i="51"/>
  <c r="V16" i="51"/>
  <c r="M16" i="51"/>
  <c r="BD16" i="51"/>
  <c r="AU16" i="51"/>
  <c r="AL16" i="51"/>
  <c r="AC16" i="51"/>
  <c r="U16" i="51"/>
  <c r="L16" i="51"/>
  <c r="BE23" i="48"/>
  <c r="AV23" i="48"/>
  <c r="AM23" i="48"/>
  <c r="AD23" i="48"/>
  <c r="V23" i="48"/>
  <c r="M23" i="48"/>
  <c r="BD23" i="48"/>
  <c r="AU23" i="48"/>
  <c r="AL23" i="48"/>
  <c r="AC23" i="48"/>
  <c r="U23" i="48"/>
  <c r="L23" i="48"/>
  <c r="BK23" i="48"/>
  <c r="BC23" i="48"/>
  <c r="AT23" i="48"/>
  <c r="AK23" i="48"/>
  <c r="AB23" i="48"/>
  <c r="S23" i="48"/>
  <c r="K23" i="48"/>
  <c r="BJ23" i="48"/>
  <c r="BB23" i="48"/>
  <c r="AS23" i="48"/>
  <c r="AJ23" i="48"/>
  <c r="AA23" i="48"/>
  <c r="R23" i="48"/>
  <c r="J23" i="48"/>
  <c r="BI23" i="48"/>
  <c r="AZ23" i="48"/>
  <c r="AR23" i="48"/>
  <c r="AI23" i="48"/>
  <c r="Z23" i="48"/>
  <c r="Q23" i="48"/>
  <c r="BH23" i="48"/>
  <c r="AY23" i="48"/>
  <c r="AQ23" i="48"/>
  <c r="AH23" i="48"/>
  <c r="Y23" i="48"/>
  <c r="P23" i="48"/>
  <c r="BG23" i="48"/>
  <c r="AX23" i="48"/>
  <c r="AO23" i="48"/>
  <c r="AG23" i="48"/>
  <c r="X23" i="48"/>
  <c r="O23" i="48"/>
  <c r="BF23" i="48"/>
  <c r="AW23" i="48"/>
  <c r="AN23" i="48"/>
  <c r="AF23" i="48"/>
  <c r="W23" i="48"/>
  <c r="N23" i="48"/>
  <c r="BJ10" i="75"/>
  <c r="BB10" i="75"/>
  <c r="AS10" i="75"/>
  <c r="AJ10" i="75"/>
  <c r="AA10" i="75"/>
  <c r="R10" i="75"/>
  <c r="J10" i="75"/>
  <c r="BI10" i="75"/>
  <c r="AZ10" i="75"/>
  <c r="AR10" i="75"/>
  <c r="AI10" i="75"/>
  <c r="Z10" i="75"/>
  <c r="Q10" i="75"/>
  <c r="BH10" i="75"/>
  <c r="AY10" i="75"/>
  <c r="AQ10" i="75"/>
  <c r="AH10" i="75"/>
  <c r="Y10" i="75"/>
  <c r="P10" i="75"/>
  <c r="BG10" i="75"/>
  <c r="AX10" i="75"/>
  <c r="AO10" i="75"/>
  <c r="AG10" i="75"/>
  <c r="X10" i="75"/>
  <c r="O10" i="75"/>
  <c r="BF10" i="75"/>
  <c r="AW10" i="75"/>
  <c r="AN10" i="75"/>
  <c r="AF10" i="75"/>
  <c r="W10" i="75"/>
  <c r="N10" i="75"/>
  <c r="BE10" i="75"/>
  <c r="AV10" i="75"/>
  <c r="AM10" i="75"/>
  <c r="AD10" i="75"/>
  <c r="V10" i="75"/>
  <c r="M10" i="75"/>
  <c r="BD10" i="75"/>
  <c r="AU10" i="75"/>
  <c r="AL10" i="75"/>
  <c r="AC10" i="75"/>
  <c r="U10" i="75"/>
  <c r="L10" i="75"/>
  <c r="BK10" i="75"/>
  <c r="BC10" i="75"/>
  <c r="AT10" i="75"/>
  <c r="AK10" i="75"/>
  <c r="AB10" i="75"/>
  <c r="S10" i="75"/>
  <c r="K10" i="75"/>
  <c r="BJ17" i="69"/>
  <c r="BB17" i="69"/>
  <c r="AS17" i="69"/>
  <c r="AJ17" i="69"/>
  <c r="AA17" i="69"/>
  <c r="R17" i="69"/>
  <c r="J17" i="69"/>
  <c r="BI17" i="69"/>
  <c r="AZ17" i="69"/>
  <c r="AR17" i="69"/>
  <c r="AI17" i="69"/>
  <c r="Z17" i="69"/>
  <c r="Q17" i="69"/>
  <c r="BH17" i="69"/>
  <c r="AY17" i="69"/>
  <c r="AQ17" i="69"/>
  <c r="AH17" i="69"/>
  <c r="Y17" i="69"/>
  <c r="P17" i="69"/>
  <c r="BG17" i="69"/>
  <c r="AX17" i="69"/>
  <c r="AO17" i="69"/>
  <c r="AG17" i="69"/>
  <c r="X17" i="69"/>
  <c r="O17" i="69"/>
  <c r="BF17" i="69"/>
  <c r="AW17" i="69"/>
  <c r="AN17" i="69"/>
  <c r="AF17" i="69"/>
  <c r="W17" i="69"/>
  <c r="N17" i="69"/>
  <c r="BE17" i="69"/>
  <c r="AV17" i="69"/>
  <c r="AM17" i="69"/>
  <c r="AD17" i="69"/>
  <c r="V17" i="69"/>
  <c r="M17" i="69"/>
  <c r="BD17" i="69"/>
  <c r="AU17" i="69"/>
  <c r="AL17" i="69"/>
  <c r="AC17" i="69"/>
  <c r="U17" i="69"/>
  <c r="L17" i="69"/>
  <c r="BK17" i="69"/>
  <c r="BC17" i="69"/>
  <c r="AT17" i="69"/>
  <c r="AK17" i="69"/>
  <c r="AB17" i="69"/>
  <c r="S17" i="69"/>
  <c r="K17" i="69"/>
  <c r="BI23" i="74"/>
  <c r="AZ23" i="74"/>
  <c r="AR23" i="74"/>
  <c r="AI23" i="74"/>
  <c r="Z23" i="74"/>
  <c r="Q23" i="74"/>
  <c r="BF23" i="74"/>
  <c r="AW23" i="74"/>
  <c r="AN23" i="74"/>
  <c r="AF23" i="74"/>
  <c r="W23" i="74"/>
  <c r="N23" i="74"/>
  <c r="BE23" i="74"/>
  <c r="AV23" i="74"/>
  <c r="AM23" i="74"/>
  <c r="AD23" i="74"/>
  <c r="V23" i="74"/>
  <c r="BJ23" i="74"/>
  <c r="BB23" i="74"/>
  <c r="AS23" i="74"/>
  <c r="AJ23" i="74"/>
  <c r="AA23" i="74"/>
  <c r="R23" i="74"/>
  <c r="J23" i="74"/>
  <c r="BH23" i="74"/>
  <c r="AQ23" i="74"/>
  <c r="Y23" i="74"/>
  <c r="K23" i="74"/>
  <c r="BG23" i="74"/>
  <c r="AO23" i="74"/>
  <c r="X23" i="74"/>
  <c r="BD23" i="74"/>
  <c r="AL23" i="74"/>
  <c r="U23" i="74"/>
  <c r="BC23" i="74"/>
  <c r="AK23" i="74"/>
  <c r="S23" i="74"/>
  <c r="AY23" i="74"/>
  <c r="AH23" i="74"/>
  <c r="P23" i="74"/>
  <c r="AX23" i="74"/>
  <c r="AG23" i="74"/>
  <c r="O23" i="74"/>
  <c r="AU23" i="74"/>
  <c r="AC23" i="74"/>
  <c r="M23" i="74"/>
  <c r="BK23" i="74"/>
  <c r="AT23" i="74"/>
  <c r="AB23" i="74"/>
  <c r="L23" i="74"/>
  <c r="BH10" i="88"/>
  <c r="AY10" i="88"/>
  <c r="AQ10" i="88"/>
  <c r="AH10" i="88"/>
  <c r="Y10" i="88"/>
  <c r="P10" i="88"/>
  <c r="BG10" i="88"/>
  <c r="AX10" i="88"/>
  <c r="AO10" i="88"/>
  <c r="AG10" i="88"/>
  <c r="X10" i="88"/>
  <c r="O10" i="88"/>
  <c r="BF10" i="88"/>
  <c r="AW10" i="88"/>
  <c r="AN10" i="88"/>
  <c r="AF10" i="88"/>
  <c r="W10" i="88"/>
  <c r="N10" i="88"/>
  <c r="BE10" i="88"/>
  <c r="AV10" i="88"/>
  <c r="AM10" i="88"/>
  <c r="AD10" i="88"/>
  <c r="V10" i="88"/>
  <c r="M10" i="88"/>
  <c r="BK10" i="88"/>
  <c r="BC10" i="88"/>
  <c r="AT10" i="88"/>
  <c r="AK10" i="88"/>
  <c r="AB10" i="88"/>
  <c r="S10" i="88"/>
  <c r="K10" i="88"/>
  <c r="BJ10" i="88"/>
  <c r="BB10" i="88"/>
  <c r="AS10" i="88"/>
  <c r="AJ10" i="88"/>
  <c r="AA10" i="88"/>
  <c r="R10" i="88"/>
  <c r="J10" i="88"/>
  <c r="AR10" i="88"/>
  <c r="AL10" i="88"/>
  <c r="AI10" i="88"/>
  <c r="AC10" i="88"/>
  <c r="BI10" i="88"/>
  <c r="Z10" i="88"/>
  <c r="BD10" i="88"/>
  <c r="U10" i="88"/>
  <c r="AZ10" i="88"/>
  <c r="Q10" i="88"/>
  <c r="AU10" i="88"/>
  <c r="L10" i="88"/>
  <c r="BK16" i="90"/>
  <c r="BC16" i="90"/>
  <c r="AT16" i="90"/>
  <c r="AK16" i="90"/>
  <c r="AB16" i="90"/>
  <c r="S16" i="90"/>
  <c r="K16" i="90"/>
  <c r="BJ16" i="90"/>
  <c r="BB16" i="90"/>
  <c r="AS16" i="90"/>
  <c r="AJ16" i="90"/>
  <c r="AA16" i="90"/>
  <c r="R16" i="90"/>
  <c r="J16" i="90"/>
  <c r="BI16" i="90"/>
  <c r="AZ16" i="90"/>
  <c r="AR16" i="90"/>
  <c r="AI16" i="90"/>
  <c r="Z16" i="90"/>
  <c r="Q16" i="90"/>
  <c r="BH16" i="90"/>
  <c r="AY16" i="90"/>
  <c r="AQ16" i="90"/>
  <c r="AH16" i="90"/>
  <c r="Y16" i="90"/>
  <c r="P16" i="90"/>
  <c r="BF16" i="90"/>
  <c r="AW16" i="90"/>
  <c r="AF16" i="90"/>
  <c r="N16" i="90"/>
  <c r="AV16" i="90"/>
  <c r="AD16" i="90"/>
  <c r="M16" i="90"/>
  <c r="AU16" i="90"/>
  <c r="AC16" i="90"/>
  <c r="L16" i="90"/>
  <c r="AO16" i="90"/>
  <c r="X16" i="90"/>
  <c r="BG16" i="90"/>
  <c r="AN16" i="90"/>
  <c r="W16" i="90"/>
  <c r="BE16" i="90"/>
  <c r="AM16" i="90"/>
  <c r="V16" i="90"/>
  <c r="BD16" i="90"/>
  <c r="AL16" i="90"/>
  <c r="U16" i="90"/>
  <c r="AX16" i="90"/>
  <c r="AG16" i="90"/>
  <c r="O16" i="90"/>
  <c r="BD22" i="92"/>
  <c r="BF22" i="92"/>
  <c r="AV22" i="92"/>
  <c r="AM22" i="92"/>
  <c r="AD22" i="92"/>
  <c r="V22" i="92"/>
  <c r="M22" i="92"/>
  <c r="BE22" i="92"/>
  <c r="AU22" i="92"/>
  <c r="AL22" i="92"/>
  <c r="AC22" i="92"/>
  <c r="U22" i="92"/>
  <c r="L22" i="92"/>
  <c r="BC22" i="92"/>
  <c r="AT22" i="92"/>
  <c r="AK22" i="92"/>
  <c r="AB22" i="92"/>
  <c r="S22" i="92"/>
  <c r="K22" i="92"/>
  <c r="BK22" i="92"/>
  <c r="BB22" i="92"/>
  <c r="AS22" i="92"/>
  <c r="AJ22" i="92"/>
  <c r="AA22" i="92"/>
  <c r="R22" i="92"/>
  <c r="J22" i="92"/>
  <c r="BJ22" i="92"/>
  <c r="AZ22" i="92"/>
  <c r="AR22" i="92"/>
  <c r="AI22" i="92"/>
  <c r="Z22" i="92"/>
  <c r="Q22" i="92"/>
  <c r="BI22" i="92"/>
  <c r="AY22" i="92"/>
  <c r="AQ22" i="92"/>
  <c r="AH22" i="92"/>
  <c r="Y22" i="92"/>
  <c r="P22" i="92"/>
  <c r="BH22" i="92"/>
  <c r="AX22" i="92"/>
  <c r="AO22" i="92"/>
  <c r="AG22" i="92"/>
  <c r="X22" i="92"/>
  <c r="O22" i="92"/>
  <c r="N22" i="92"/>
  <c r="BG22" i="92"/>
  <c r="AW22" i="92"/>
  <c r="AN22" i="92"/>
  <c r="AF22" i="92"/>
  <c r="W22" i="92"/>
  <c r="BJ11" i="93"/>
  <c r="BB11" i="93"/>
  <c r="AS11" i="93"/>
  <c r="AJ11" i="93"/>
  <c r="AA11" i="93"/>
  <c r="R11" i="93"/>
  <c r="J11" i="93"/>
  <c r="BI11" i="93"/>
  <c r="AZ11" i="93"/>
  <c r="AR11" i="93"/>
  <c r="AI11" i="93"/>
  <c r="Z11" i="93"/>
  <c r="Q11" i="93"/>
  <c r="BH11" i="93"/>
  <c r="AY11" i="93"/>
  <c r="AQ11" i="93"/>
  <c r="AH11" i="93"/>
  <c r="Y11" i="93"/>
  <c r="P11" i="93"/>
  <c r="BG11" i="93"/>
  <c r="AX11" i="93"/>
  <c r="AO11" i="93"/>
  <c r="AG11" i="93"/>
  <c r="X11" i="93"/>
  <c r="O11" i="93"/>
  <c r="BF11" i="93"/>
  <c r="AW11" i="93"/>
  <c r="AN11" i="93"/>
  <c r="AF11" i="93"/>
  <c r="W11" i="93"/>
  <c r="N11" i="93"/>
  <c r="BE11" i="93"/>
  <c r="AV11" i="93"/>
  <c r="AM11" i="93"/>
  <c r="AD11" i="93"/>
  <c r="V11" i="93"/>
  <c r="M11" i="93"/>
  <c r="BD11" i="93"/>
  <c r="U11" i="93"/>
  <c r="BC11" i="93"/>
  <c r="S11" i="93"/>
  <c r="AU11" i="93"/>
  <c r="L11" i="93"/>
  <c r="AT11" i="93"/>
  <c r="K11" i="93"/>
  <c r="AL11" i="93"/>
  <c r="AK11" i="93"/>
  <c r="AC11" i="93"/>
  <c r="BK11" i="93"/>
  <c r="AB11" i="93"/>
  <c r="BD13" i="91"/>
  <c r="AU13" i="91"/>
  <c r="AL13" i="91"/>
  <c r="AC13" i="91"/>
  <c r="U13" i="91"/>
  <c r="L13" i="91"/>
  <c r="BK13" i="91"/>
  <c r="BC13" i="91"/>
  <c r="AT13" i="91"/>
  <c r="AK13" i="91"/>
  <c r="AB13" i="91"/>
  <c r="S13" i="91"/>
  <c r="K13" i="91"/>
  <c r="BJ13" i="91"/>
  <c r="BB13" i="91"/>
  <c r="AS13" i="91"/>
  <c r="AJ13" i="91"/>
  <c r="AA13" i="91"/>
  <c r="R13" i="91"/>
  <c r="J13" i="91"/>
  <c r="BI13" i="91"/>
  <c r="AZ13" i="91"/>
  <c r="AR13" i="91"/>
  <c r="AI13" i="91"/>
  <c r="Z13" i="91"/>
  <c r="Q13" i="91"/>
  <c r="BG13" i="91"/>
  <c r="AX13" i="91"/>
  <c r="AO13" i="91"/>
  <c r="AG13" i="91"/>
  <c r="X13" i="91"/>
  <c r="O13" i="91"/>
  <c r="BF13" i="91"/>
  <c r="AW13" i="91"/>
  <c r="AN13" i="91"/>
  <c r="AF13" i="91"/>
  <c r="W13" i="91"/>
  <c r="N13" i="91"/>
  <c r="BE13" i="91"/>
  <c r="V13" i="91"/>
  <c r="AY13" i="91"/>
  <c r="P13" i="91"/>
  <c r="AV13" i="91"/>
  <c r="M13" i="91"/>
  <c r="AQ13" i="91"/>
  <c r="AM13" i="91"/>
  <c r="AH13" i="91"/>
  <c r="AD13" i="91"/>
  <c r="BH13" i="91"/>
  <c r="Y13" i="91"/>
  <c r="BK23" i="77"/>
  <c r="BC23" i="77"/>
  <c r="AT23" i="77"/>
  <c r="AK23" i="77"/>
  <c r="AB23" i="77"/>
  <c r="S23" i="77"/>
  <c r="K23" i="77"/>
  <c r="BJ23" i="77"/>
  <c r="BB23" i="77"/>
  <c r="AS23" i="77"/>
  <c r="AJ23" i="77"/>
  <c r="AA23" i="77"/>
  <c r="R23" i="77"/>
  <c r="J23" i="77"/>
  <c r="BI23" i="77"/>
  <c r="AZ23" i="77"/>
  <c r="AR23" i="77"/>
  <c r="AI23" i="77"/>
  <c r="Z23" i="77"/>
  <c r="Q23" i="77"/>
  <c r="BH23" i="77"/>
  <c r="AY23" i="77"/>
  <c r="AQ23" i="77"/>
  <c r="AH23" i="77"/>
  <c r="Y23" i="77"/>
  <c r="P23" i="77"/>
  <c r="BG23" i="77"/>
  <c r="AX23" i="77"/>
  <c r="AO23" i="77"/>
  <c r="AG23" i="77"/>
  <c r="X23" i="77"/>
  <c r="O23" i="77"/>
  <c r="BF23" i="77"/>
  <c r="AW23" i="77"/>
  <c r="AN23" i="77"/>
  <c r="AF23" i="77"/>
  <c r="W23" i="77"/>
  <c r="N23" i="77"/>
  <c r="BE23" i="77"/>
  <c r="AV23" i="77"/>
  <c r="AM23" i="77"/>
  <c r="AD23" i="77"/>
  <c r="V23" i="77"/>
  <c r="M23" i="77"/>
  <c r="BD23" i="77"/>
  <c r="AU23" i="77"/>
  <c r="AL23" i="77"/>
  <c r="AC23" i="77"/>
  <c r="U23" i="77"/>
  <c r="L23" i="77"/>
  <c r="BE10" i="62"/>
  <c r="AV10" i="62"/>
  <c r="AM10" i="62"/>
  <c r="AD10" i="62"/>
  <c r="V10" i="62"/>
  <c r="M10" i="62"/>
  <c r="BD10" i="62"/>
  <c r="AU10" i="62"/>
  <c r="AL10" i="62"/>
  <c r="AC10" i="62"/>
  <c r="U10" i="62"/>
  <c r="L10" i="62"/>
  <c r="BK10" i="62"/>
  <c r="BC10" i="62"/>
  <c r="AT10" i="62"/>
  <c r="AK10" i="62"/>
  <c r="AB10" i="62"/>
  <c r="S10" i="62"/>
  <c r="K10" i="62"/>
  <c r="BJ10" i="62"/>
  <c r="BB10" i="62"/>
  <c r="AS10" i="62"/>
  <c r="AJ10" i="62"/>
  <c r="AA10" i="62"/>
  <c r="R10" i="62"/>
  <c r="J10" i="62"/>
  <c r="BI10" i="62"/>
  <c r="AZ10" i="62"/>
  <c r="AR10" i="62"/>
  <c r="AI10" i="62"/>
  <c r="Z10" i="62"/>
  <c r="Q10" i="62"/>
  <c r="BH10" i="62"/>
  <c r="AY10" i="62"/>
  <c r="AQ10" i="62"/>
  <c r="AH10" i="62"/>
  <c r="Y10" i="62"/>
  <c r="P10" i="62"/>
  <c r="BG10" i="62"/>
  <c r="AX10" i="62"/>
  <c r="AO10" i="62"/>
  <c r="AG10" i="62"/>
  <c r="X10" i="62"/>
  <c r="O10" i="62"/>
  <c r="BF10" i="62"/>
  <c r="AW10" i="62"/>
  <c r="AN10" i="62"/>
  <c r="AF10" i="62"/>
  <c r="W10" i="62"/>
  <c r="N10" i="62"/>
  <c r="BJ10" i="83"/>
  <c r="BB10" i="83"/>
  <c r="AS10" i="83"/>
  <c r="AJ10" i="83"/>
  <c r="AA10" i="83"/>
  <c r="R10" i="83"/>
  <c r="J10" i="83"/>
  <c r="BI10" i="83"/>
  <c r="AZ10" i="83"/>
  <c r="AR10" i="83"/>
  <c r="AI10" i="83"/>
  <c r="Z10" i="83"/>
  <c r="Q10" i="83"/>
  <c r="BH10" i="83"/>
  <c r="AY10" i="83"/>
  <c r="AQ10" i="83"/>
  <c r="AH10" i="83"/>
  <c r="Y10" i="83"/>
  <c r="P10" i="83"/>
  <c r="BG10" i="83"/>
  <c r="AX10" i="83"/>
  <c r="AO10" i="83"/>
  <c r="AG10" i="83"/>
  <c r="X10" i="83"/>
  <c r="O10" i="83"/>
  <c r="BF10" i="83"/>
  <c r="AW10" i="83"/>
  <c r="AN10" i="83"/>
  <c r="AF10" i="83"/>
  <c r="W10" i="83"/>
  <c r="N10" i="83"/>
  <c r="BE10" i="83"/>
  <c r="AV10" i="83"/>
  <c r="AM10" i="83"/>
  <c r="AD10" i="83"/>
  <c r="V10" i="83"/>
  <c r="M10" i="83"/>
  <c r="BD10" i="83"/>
  <c r="AU10" i="83"/>
  <c r="AL10" i="83"/>
  <c r="AC10" i="83"/>
  <c r="U10" i="83"/>
  <c r="L10" i="83"/>
  <c r="BK10" i="83"/>
  <c r="BC10" i="83"/>
  <c r="AT10" i="83"/>
  <c r="AK10" i="83"/>
  <c r="AB10" i="83"/>
  <c r="S10" i="83"/>
  <c r="K10" i="83"/>
  <c r="BI21" i="68"/>
  <c r="AZ21" i="68"/>
  <c r="AR21" i="68"/>
  <c r="AI21" i="68"/>
  <c r="Z21" i="68"/>
  <c r="Q21" i="68"/>
  <c r="BG21" i="68"/>
  <c r="AX21" i="68"/>
  <c r="AO21" i="68"/>
  <c r="BF21" i="68"/>
  <c r="AW21" i="68"/>
  <c r="AN21" i="68"/>
  <c r="AF21" i="68"/>
  <c r="W21" i="68"/>
  <c r="N21" i="68"/>
  <c r="BE21" i="68"/>
  <c r="AV21" i="68"/>
  <c r="AM21" i="68"/>
  <c r="AD21" i="68"/>
  <c r="V21" i="68"/>
  <c r="M21" i="68"/>
  <c r="BK21" i="68"/>
  <c r="BC21" i="68"/>
  <c r="AT21" i="68"/>
  <c r="BJ21" i="68"/>
  <c r="BB21" i="68"/>
  <c r="AS21" i="68"/>
  <c r="AJ21" i="68"/>
  <c r="AA21" i="68"/>
  <c r="R21" i="68"/>
  <c r="J21" i="68"/>
  <c r="BH21" i="68"/>
  <c r="AG21" i="68"/>
  <c r="O21" i="68"/>
  <c r="BD21" i="68"/>
  <c r="AC21" i="68"/>
  <c r="L21" i="68"/>
  <c r="AY21" i="68"/>
  <c r="AB21" i="68"/>
  <c r="K21" i="68"/>
  <c r="AU21" i="68"/>
  <c r="Y21" i="68"/>
  <c r="AQ21" i="68"/>
  <c r="X21" i="68"/>
  <c r="AL21" i="68"/>
  <c r="U21" i="68"/>
  <c r="AK21" i="68"/>
  <c r="S21" i="68"/>
  <c r="AH21" i="68"/>
  <c r="P21" i="68"/>
  <c r="BD12" i="43"/>
  <c r="AU12" i="43"/>
  <c r="AL12" i="43"/>
  <c r="AC12" i="43"/>
  <c r="U12" i="43"/>
  <c r="L12" i="43"/>
  <c r="BK12" i="43"/>
  <c r="BC12" i="43"/>
  <c r="AT12" i="43"/>
  <c r="AK12" i="43"/>
  <c r="AB12" i="43"/>
  <c r="S12" i="43"/>
  <c r="K12" i="43"/>
  <c r="BJ12" i="43"/>
  <c r="BB12" i="43"/>
  <c r="AS12" i="43"/>
  <c r="AJ12" i="43"/>
  <c r="AA12" i="43"/>
  <c r="R12" i="43"/>
  <c r="J12" i="43"/>
  <c r="BH12" i="43"/>
  <c r="AY12" i="43"/>
  <c r="AQ12" i="43"/>
  <c r="AH12" i="43"/>
  <c r="Y12" i="43"/>
  <c r="P12" i="43"/>
  <c r="BG12" i="43"/>
  <c r="AX12" i="43"/>
  <c r="AO12" i="43"/>
  <c r="AG12" i="43"/>
  <c r="X12" i="43"/>
  <c r="O12" i="43"/>
  <c r="BF12" i="43"/>
  <c r="AW12" i="43"/>
  <c r="AN12" i="43"/>
  <c r="AF12" i="43"/>
  <c r="W12" i="43"/>
  <c r="N12" i="43"/>
  <c r="BE12" i="43"/>
  <c r="V12" i="43"/>
  <c r="AZ12" i="43"/>
  <c r="Q12" i="43"/>
  <c r="AV12" i="43"/>
  <c r="M12" i="43"/>
  <c r="AR12" i="43"/>
  <c r="AM12" i="43"/>
  <c r="AI12" i="43"/>
  <c r="AD12" i="43"/>
  <c r="BI12" i="43"/>
  <c r="Z12" i="43"/>
  <c r="BG15" i="94"/>
  <c r="AX15" i="94"/>
  <c r="AO15" i="94"/>
  <c r="AG15" i="94"/>
  <c r="X15" i="94"/>
  <c r="O15" i="94"/>
  <c r="BF15" i="94"/>
  <c r="AW15" i="94"/>
  <c r="AN15" i="94"/>
  <c r="AF15" i="94"/>
  <c r="W15" i="94"/>
  <c r="N15" i="94"/>
  <c r="BE15" i="94"/>
  <c r="AV15" i="94"/>
  <c r="AM15" i="94"/>
  <c r="AD15" i="94"/>
  <c r="V15" i="94"/>
  <c r="M15" i="94"/>
  <c r="BD15" i="94"/>
  <c r="AU15" i="94"/>
  <c r="AL15" i="94"/>
  <c r="AC15" i="94"/>
  <c r="U15" i="94"/>
  <c r="L15" i="94"/>
  <c r="BK15" i="94"/>
  <c r="BC15" i="94"/>
  <c r="AT15" i="94"/>
  <c r="AK15" i="94"/>
  <c r="AB15" i="94"/>
  <c r="S15" i="94"/>
  <c r="K15" i="94"/>
  <c r="BJ15" i="94"/>
  <c r="BB15" i="94"/>
  <c r="AS15" i="94"/>
  <c r="AJ15" i="94"/>
  <c r="AA15" i="94"/>
  <c r="R15" i="94"/>
  <c r="J15" i="94"/>
  <c r="BH15" i="94"/>
  <c r="Y15" i="94"/>
  <c r="AZ15" i="94"/>
  <c r="Q15" i="94"/>
  <c r="AY15" i="94"/>
  <c r="P15" i="94"/>
  <c r="AR15" i="94"/>
  <c r="AQ15" i="94"/>
  <c r="AI15" i="94"/>
  <c r="AH15" i="94"/>
  <c r="BI15" i="94"/>
  <c r="Z15" i="94"/>
  <c r="BE18" i="89"/>
  <c r="AV18" i="89"/>
  <c r="AM18" i="89"/>
  <c r="AD18" i="89"/>
  <c r="V18" i="89"/>
  <c r="M18" i="89"/>
  <c r="BD18" i="89"/>
  <c r="AU18" i="89"/>
  <c r="AL18" i="89"/>
  <c r="AC18" i="89"/>
  <c r="U18" i="89"/>
  <c r="L18" i="89"/>
  <c r="BK18" i="89"/>
  <c r="BC18" i="89"/>
  <c r="AT18" i="89"/>
  <c r="AK18" i="89"/>
  <c r="AB18" i="89"/>
  <c r="S18" i="89"/>
  <c r="K18" i="89"/>
  <c r="BJ18" i="89"/>
  <c r="BB18" i="89"/>
  <c r="AS18" i="89"/>
  <c r="AJ18" i="89"/>
  <c r="AA18" i="89"/>
  <c r="R18" i="89"/>
  <c r="J18" i="89"/>
  <c r="BI18" i="89"/>
  <c r="AZ18" i="89"/>
  <c r="AR18" i="89"/>
  <c r="AI18" i="89"/>
  <c r="Z18" i="89"/>
  <c r="Q18" i="89"/>
  <c r="BH18" i="89"/>
  <c r="AY18" i="89"/>
  <c r="AQ18" i="89"/>
  <c r="AH18" i="89"/>
  <c r="Y18" i="89"/>
  <c r="P18" i="89"/>
  <c r="BG18" i="89"/>
  <c r="AX18" i="89"/>
  <c r="AO18" i="89"/>
  <c r="AG18" i="89"/>
  <c r="X18" i="89"/>
  <c r="O18" i="89"/>
  <c r="AN18" i="89"/>
  <c r="AF18" i="89"/>
  <c r="W18" i="89"/>
  <c r="N18" i="89"/>
  <c r="BF18" i="89"/>
  <c r="AW18" i="89"/>
  <c r="E22" i="96"/>
  <c r="E22" i="95"/>
  <c r="E22" i="85"/>
  <c r="E22" i="80"/>
  <c r="BG17" i="73"/>
  <c r="AX17" i="73"/>
  <c r="AO17" i="73"/>
  <c r="AG17" i="73"/>
  <c r="X17" i="73"/>
  <c r="O17" i="73"/>
  <c r="BF17" i="73"/>
  <c r="AW17" i="73"/>
  <c r="AN17" i="73"/>
  <c r="AF17" i="73"/>
  <c r="W17" i="73"/>
  <c r="N17" i="73"/>
  <c r="BE17" i="73"/>
  <c r="AV17" i="73"/>
  <c r="AM17" i="73"/>
  <c r="AD17" i="73"/>
  <c r="V17" i="73"/>
  <c r="M17" i="73"/>
  <c r="BD17" i="73"/>
  <c r="AU17" i="73"/>
  <c r="AL17" i="73"/>
  <c r="AC17" i="73"/>
  <c r="U17" i="73"/>
  <c r="L17" i="73"/>
  <c r="BK17" i="73"/>
  <c r="BC17" i="73"/>
  <c r="AT17" i="73"/>
  <c r="AK17" i="73"/>
  <c r="AB17" i="73"/>
  <c r="S17" i="73"/>
  <c r="K17" i="73"/>
  <c r="BJ17" i="73"/>
  <c r="BB17" i="73"/>
  <c r="AS17" i="73"/>
  <c r="AJ17" i="73"/>
  <c r="AA17" i="73"/>
  <c r="R17" i="73"/>
  <c r="J17" i="73"/>
  <c r="BI17" i="73"/>
  <c r="AZ17" i="73"/>
  <c r="AR17" i="73"/>
  <c r="AI17" i="73"/>
  <c r="Z17" i="73"/>
  <c r="Q17" i="73"/>
  <c r="BH17" i="73"/>
  <c r="AY17" i="73"/>
  <c r="AQ17" i="73"/>
  <c r="AH17" i="73"/>
  <c r="Y17" i="73"/>
  <c r="P17" i="73"/>
  <c r="BE22" i="68"/>
  <c r="AV22" i="68"/>
  <c r="AM22" i="68"/>
  <c r="AD22" i="68"/>
  <c r="V22" i="68"/>
  <c r="M22" i="68"/>
  <c r="BD22" i="68"/>
  <c r="AU22" i="68"/>
  <c r="AL22" i="68"/>
  <c r="AC22" i="68"/>
  <c r="U22" i="68"/>
  <c r="BK22" i="68"/>
  <c r="BC22" i="68"/>
  <c r="AT22" i="68"/>
  <c r="AK22" i="68"/>
  <c r="AB22" i="68"/>
  <c r="S22" i="68"/>
  <c r="K22" i="68"/>
  <c r="BJ22" i="68"/>
  <c r="BB22" i="68"/>
  <c r="AS22" i="68"/>
  <c r="AJ22" i="68"/>
  <c r="AA22" i="68"/>
  <c r="R22" i="68"/>
  <c r="J22" i="68"/>
  <c r="BI22" i="68"/>
  <c r="AZ22" i="68"/>
  <c r="AR22" i="68"/>
  <c r="AI22" i="68"/>
  <c r="Z22" i="68"/>
  <c r="Q22" i="68"/>
  <c r="BH22" i="68"/>
  <c r="AY22" i="68"/>
  <c r="AQ22" i="68"/>
  <c r="AH22" i="68"/>
  <c r="Y22" i="68"/>
  <c r="P22" i="68"/>
  <c r="BG22" i="68"/>
  <c r="AX22" i="68"/>
  <c r="AO22" i="68"/>
  <c r="AG22" i="68"/>
  <c r="X22" i="68"/>
  <c r="O22" i="68"/>
  <c r="BF22" i="68"/>
  <c r="AW22" i="68"/>
  <c r="AN22" i="68"/>
  <c r="AF22" i="68"/>
  <c r="W22" i="68"/>
  <c r="N22" i="68"/>
  <c r="L22" i="68"/>
  <c r="BE10" i="85"/>
  <c r="AV10" i="85"/>
  <c r="AM10" i="85"/>
  <c r="AD10" i="85"/>
  <c r="V10" i="85"/>
  <c r="M10" i="85"/>
  <c r="BJ10" i="85"/>
  <c r="BB10" i="85"/>
  <c r="AS10" i="85"/>
  <c r="AJ10" i="85"/>
  <c r="AA10" i="85"/>
  <c r="R10" i="85"/>
  <c r="J10" i="85"/>
  <c r="BI10" i="85"/>
  <c r="AZ10" i="85"/>
  <c r="AR10" i="85"/>
  <c r="AI10" i="85"/>
  <c r="Z10" i="85"/>
  <c r="Q10" i="85"/>
  <c r="BF10" i="85"/>
  <c r="AW10" i="85"/>
  <c r="AN10" i="85"/>
  <c r="AF10" i="85"/>
  <c r="W10" i="85"/>
  <c r="N10" i="85"/>
  <c r="BK10" i="85"/>
  <c r="AT10" i="85"/>
  <c r="AB10" i="85"/>
  <c r="K10" i="85"/>
  <c r="BH10" i="85"/>
  <c r="AQ10" i="85"/>
  <c r="Y10" i="85"/>
  <c r="BG10" i="85"/>
  <c r="AO10" i="85"/>
  <c r="X10" i="85"/>
  <c r="BD10" i="85"/>
  <c r="AL10" i="85"/>
  <c r="U10" i="85"/>
  <c r="BC10" i="85"/>
  <c r="AK10" i="85"/>
  <c r="S10" i="85"/>
  <c r="AY10" i="85"/>
  <c r="AH10" i="85"/>
  <c r="P10" i="85"/>
  <c r="AX10" i="85"/>
  <c r="AG10" i="85"/>
  <c r="O10" i="85"/>
  <c r="AU10" i="85"/>
  <c r="AC10" i="85"/>
  <c r="L10" i="85"/>
  <c r="BD11" i="52"/>
  <c r="AU11" i="52"/>
  <c r="AL11" i="52"/>
  <c r="AC11" i="52"/>
  <c r="U11" i="52"/>
  <c r="L11" i="52"/>
  <c r="BK11" i="52"/>
  <c r="BC11" i="52"/>
  <c r="AT11" i="52"/>
  <c r="AK11" i="52"/>
  <c r="AB11" i="52"/>
  <c r="S11" i="52"/>
  <c r="K11" i="52"/>
  <c r="BJ11" i="52"/>
  <c r="BB11" i="52"/>
  <c r="AS11" i="52"/>
  <c r="AJ11" i="52"/>
  <c r="AA11" i="52"/>
  <c r="R11" i="52"/>
  <c r="J11" i="52"/>
  <c r="BI11" i="52"/>
  <c r="AZ11" i="52"/>
  <c r="AR11" i="52"/>
  <c r="AI11" i="52"/>
  <c r="Z11" i="52"/>
  <c r="Q11" i="52"/>
  <c r="BH11" i="52"/>
  <c r="AY11" i="52"/>
  <c r="AQ11" i="52"/>
  <c r="AH11" i="52"/>
  <c r="Y11" i="52"/>
  <c r="P11" i="52"/>
  <c r="BG11" i="52"/>
  <c r="AX11" i="52"/>
  <c r="AO11" i="52"/>
  <c r="AG11" i="52"/>
  <c r="X11" i="52"/>
  <c r="O11" i="52"/>
  <c r="BF11" i="52"/>
  <c r="AW11" i="52"/>
  <c r="AN11" i="52"/>
  <c r="AF11" i="52"/>
  <c r="W11" i="52"/>
  <c r="N11" i="52"/>
  <c r="BE11" i="52"/>
  <c r="AV11" i="52"/>
  <c r="AM11" i="52"/>
  <c r="AD11" i="52"/>
  <c r="V11" i="52"/>
  <c r="M11" i="52"/>
  <c r="BD18" i="46"/>
  <c r="AU18" i="46"/>
  <c r="AL18" i="46"/>
  <c r="AC18" i="46"/>
  <c r="U18" i="46"/>
  <c r="L18" i="46"/>
  <c r="BK18" i="46"/>
  <c r="BC18" i="46"/>
  <c r="AT18" i="46"/>
  <c r="AK18" i="46"/>
  <c r="AB18" i="46"/>
  <c r="S18" i="46"/>
  <c r="K18" i="46"/>
  <c r="BJ18" i="46"/>
  <c r="BB18" i="46"/>
  <c r="AS18" i="46"/>
  <c r="AJ18" i="46"/>
  <c r="AA18" i="46"/>
  <c r="R18" i="46"/>
  <c r="J18" i="46"/>
  <c r="BI18" i="46"/>
  <c r="AZ18" i="46"/>
  <c r="AR18" i="46"/>
  <c r="AI18" i="46"/>
  <c r="Z18" i="46"/>
  <c r="Q18" i="46"/>
  <c r="BH18" i="46"/>
  <c r="AY18" i="46"/>
  <c r="AQ18" i="46"/>
  <c r="AH18" i="46"/>
  <c r="Y18" i="46"/>
  <c r="P18" i="46"/>
  <c r="BG18" i="46"/>
  <c r="AX18" i="46"/>
  <c r="AO18" i="46"/>
  <c r="AG18" i="46"/>
  <c r="X18" i="46"/>
  <c r="O18" i="46"/>
  <c r="BF18" i="46"/>
  <c r="AW18" i="46"/>
  <c r="AN18" i="46"/>
  <c r="AF18" i="46"/>
  <c r="W18" i="46"/>
  <c r="N18" i="46"/>
  <c r="BE18" i="46"/>
  <c r="AV18" i="46"/>
  <c r="AM18" i="46"/>
  <c r="AD18" i="46"/>
  <c r="V18" i="46"/>
  <c r="M18" i="46"/>
  <c r="BF23" i="44"/>
  <c r="AW23" i="44"/>
  <c r="AN23" i="44"/>
  <c r="AF23" i="44"/>
  <c r="W23" i="44"/>
  <c r="N23" i="44"/>
  <c r="BE23" i="44"/>
  <c r="AV23" i="44"/>
  <c r="AM23" i="44"/>
  <c r="AD23" i="44"/>
  <c r="V23" i="44"/>
  <c r="M23" i="44"/>
  <c r="BD23" i="44"/>
  <c r="AU23" i="44"/>
  <c r="AL23" i="44"/>
  <c r="AC23" i="44"/>
  <c r="U23" i="44"/>
  <c r="L23" i="44"/>
  <c r="BK23" i="44"/>
  <c r="BC23" i="44"/>
  <c r="AT23" i="44"/>
  <c r="AK23" i="44"/>
  <c r="AB23" i="44"/>
  <c r="S23" i="44"/>
  <c r="K23" i="44"/>
  <c r="BJ23" i="44"/>
  <c r="BB23" i="44"/>
  <c r="AS23" i="44"/>
  <c r="AJ23" i="44"/>
  <c r="AA23" i="44"/>
  <c r="R23" i="44"/>
  <c r="J23" i="44"/>
  <c r="BI23" i="44"/>
  <c r="AZ23" i="44"/>
  <c r="AR23" i="44"/>
  <c r="AI23" i="44"/>
  <c r="Z23" i="44"/>
  <c r="Q23" i="44"/>
  <c r="BH23" i="44"/>
  <c r="AY23" i="44"/>
  <c r="AQ23" i="44"/>
  <c r="AH23" i="44"/>
  <c r="Y23" i="44"/>
  <c r="P23" i="44"/>
  <c r="BG23" i="44"/>
  <c r="AX23" i="44"/>
  <c r="AO23" i="44"/>
  <c r="AG23" i="44"/>
  <c r="X23" i="44"/>
  <c r="O23" i="44"/>
  <c r="BF13" i="44"/>
  <c r="AW13" i="44"/>
  <c r="AN13" i="44"/>
  <c r="AF13" i="44"/>
  <c r="W13" i="44"/>
  <c r="N13" i="44"/>
  <c r="BE13" i="44"/>
  <c r="AV13" i="44"/>
  <c r="AM13" i="44"/>
  <c r="AD13" i="44"/>
  <c r="V13" i="44"/>
  <c r="M13" i="44"/>
  <c r="BD13" i="44"/>
  <c r="AU13" i="44"/>
  <c r="AL13" i="44"/>
  <c r="AC13" i="44"/>
  <c r="U13" i="44"/>
  <c r="L13" i="44"/>
  <c r="BK13" i="44"/>
  <c r="BC13" i="44"/>
  <c r="AT13" i="44"/>
  <c r="AK13" i="44"/>
  <c r="AB13" i="44"/>
  <c r="S13" i="44"/>
  <c r="K13" i="44"/>
  <c r="BJ13" i="44"/>
  <c r="BB13" i="44"/>
  <c r="AS13" i="44"/>
  <c r="AJ13" i="44"/>
  <c r="AA13" i="44"/>
  <c r="R13" i="44"/>
  <c r="J13" i="44"/>
  <c r="BI13" i="44"/>
  <c r="AZ13" i="44"/>
  <c r="AR13" i="44"/>
  <c r="AI13" i="44"/>
  <c r="Z13" i="44"/>
  <c r="Q13" i="44"/>
  <c r="BH13" i="44"/>
  <c r="AY13" i="44"/>
  <c r="AQ13" i="44"/>
  <c r="AH13" i="44"/>
  <c r="Y13" i="44"/>
  <c r="P13" i="44"/>
  <c r="BG13" i="44"/>
  <c r="AX13" i="44"/>
  <c r="AO13" i="44"/>
  <c r="AG13" i="44"/>
  <c r="X13" i="44"/>
  <c r="O13" i="44"/>
  <c r="BI11" i="85"/>
  <c r="AZ11" i="85"/>
  <c r="AR11" i="85"/>
  <c r="AI11" i="85"/>
  <c r="Z11" i="85"/>
  <c r="Q11" i="85"/>
  <c r="BH11" i="85"/>
  <c r="AY11" i="85"/>
  <c r="AQ11" i="85"/>
  <c r="BG11" i="85"/>
  <c r="AX11" i="85"/>
  <c r="BF11" i="85"/>
  <c r="AW11" i="85"/>
  <c r="AN11" i="85"/>
  <c r="AF11" i="85"/>
  <c r="W11" i="85"/>
  <c r="N11" i="85"/>
  <c r="BE11" i="85"/>
  <c r="AV11" i="85"/>
  <c r="AM11" i="85"/>
  <c r="AD11" i="85"/>
  <c r="V11" i="85"/>
  <c r="M11" i="85"/>
  <c r="BD11" i="85"/>
  <c r="AU11" i="85"/>
  <c r="AL11" i="85"/>
  <c r="BK11" i="85"/>
  <c r="BC11" i="85"/>
  <c r="AT11" i="85"/>
  <c r="BJ11" i="85"/>
  <c r="BB11" i="85"/>
  <c r="AS11" i="85"/>
  <c r="AJ11" i="85"/>
  <c r="AA11" i="85"/>
  <c r="R11" i="85"/>
  <c r="J11" i="85"/>
  <c r="X11" i="85"/>
  <c r="AO11" i="85"/>
  <c r="U11" i="85"/>
  <c r="AK11" i="85"/>
  <c r="S11" i="85"/>
  <c r="AH11" i="85"/>
  <c r="P11" i="85"/>
  <c r="AG11" i="85"/>
  <c r="O11" i="85"/>
  <c r="AC11" i="85"/>
  <c r="L11" i="85"/>
  <c r="AB11" i="85"/>
  <c r="K11" i="85"/>
  <c r="Y11" i="85"/>
  <c r="J256" i="7"/>
  <c r="O256" i="7"/>
  <c r="P256" i="7"/>
  <c r="N256" i="7"/>
  <c r="M256" i="7"/>
  <c r="L256" i="7"/>
  <c r="K256" i="7"/>
  <c r="O252" i="7"/>
  <c r="J252" i="7"/>
  <c r="P252" i="7"/>
  <c r="N252" i="7"/>
  <c r="M252" i="7"/>
  <c r="L252" i="7"/>
  <c r="K252" i="7"/>
  <c r="G232" i="7"/>
  <c r="B232" i="7"/>
  <c r="H232" i="7"/>
  <c r="D232" i="7"/>
  <c r="C232" i="7"/>
  <c r="F232" i="7"/>
  <c r="E232" i="7"/>
  <c r="L247" i="7"/>
  <c r="K247" i="7"/>
  <c r="J247" i="7"/>
  <c r="P247" i="7"/>
  <c r="O247" i="7"/>
  <c r="N247" i="7"/>
  <c r="M247" i="7"/>
  <c r="BH16" i="88"/>
  <c r="AY16" i="88"/>
  <c r="AQ16" i="88"/>
  <c r="AH16" i="88"/>
  <c r="Y16" i="88"/>
  <c r="P16" i="88"/>
  <c r="BG16" i="88"/>
  <c r="AX16" i="88"/>
  <c r="AO16" i="88"/>
  <c r="AG16" i="88"/>
  <c r="X16" i="88"/>
  <c r="O16" i="88"/>
  <c r="BF16" i="88"/>
  <c r="AW16" i="88"/>
  <c r="AN16" i="88"/>
  <c r="AF16" i="88"/>
  <c r="W16" i="88"/>
  <c r="N16" i="88"/>
  <c r="BE16" i="88"/>
  <c r="AV16" i="88"/>
  <c r="AM16" i="88"/>
  <c r="AD16" i="88"/>
  <c r="V16" i="88"/>
  <c r="M16" i="88"/>
  <c r="BK16" i="88"/>
  <c r="BC16" i="88"/>
  <c r="AT16" i="88"/>
  <c r="AK16" i="88"/>
  <c r="AB16" i="88"/>
  <c r="S16" i="88"/>
  <c r="K16" i="88"/>
  <c r="BJ16" i="88"/>
  <c r="BB16" i="88"/>
  <c r="AS16" i="88"/>
  <c r="AJ16" i="88"/>
  <c r="AA16" i="88"/>
  <c r="R16" i="88"/>
  <c r="J16" i="88"/>
  <c r="AZ16" i="88"/>
  <c r="Q16" i="88"/>
  <c r="AU16" i="88"/>
  <c r="L16" i="88"/>
  <c r="AR16" i="88"/>
  <c r="AL16" i="88"/>
  <c r="AI16" i="88"/>
  <c r="AC16" i="88"/>
  <c r="BI16" i="88"/>
  <c r="Z16" i="88"/>
  <c r="BD16" i="88"/>
  <c r="U16" i="88"/>
  <c r="BJ20" i="83"/>
  <c r="BB20" i="83"/>
  <c r="AS20" i="83"/>
  <c r="AJ20" i="83"/>
  <c r="AA20" i="83"/>
  <c r="R20" i="83"/>
  <c r="J20" i="83"/>
  <c r="BI20" i="83"/>
  <c r="AZ20" i="83"/>
  <c r="AR20" i="83"/>
  <c r="AI20" i="83"/>
  <c r="Z20" i="83"/>
  <c r="Q20" i="83"/>
  <c r="BH20" i="83"/>
  <c r="AY20" i="83"/>
  <c r="AQ20" i="83"/>
  <c r="AH20" i="83"/>
  <c r="Y20" i="83"/>
  <c r="P20" i="83"/>
  <c r="BG20" i="83"/>
  <c r="AX20" i="83"/>
  <c r="AO20" i="83"/>
  <c r="AG20" i="83"/>
  <c r="X20" i="83"/>
  <c r="O20" i="83"/>
  <c r="BF20" i="83"/>
  <c r="AW20" i="83"/>
  <c r="AN20" i="83"/>
  <c r="AF20" i="83"/>
  <c r="W20" i="83"/>
  <c r="N20" i="83"/>
  <c r="BE20" i="83"/>
  <c r="AV20" i="83"/>
  <c r="AM20" i="83"/>
  <c r="AD20" i="83"/>
  <c r="V20" i="83"/>
  <c r="M20" i="83"/>
  <c r="BD20" i="83"/>
  <c r="AU20" i="83"/>
  <c r="AL20" i="83"/>
  <c r="AC20" i="83"/>
  <c r="U20" i="83"/>
  <c r="L20" i="83"/>
  <c r="BK20" i="83"/>
  <c r="BC20" i="83"/>
  <c r="AT20" i="83"/>
  <c r="AK20" i="83"/>
  <c r="AB20" i="83"/>
  <c r="S20" i="83"/>
  <c r="K20" i="83"/>
  <c r="BF15" i="75"/>
  <c r="AW15" i="75"/>
  <c r="AN15" i="75"/>
  <c r="AF15" i="75"/>
  <c r="W15" i="75"/>
  <c r="N15" i="75"/>
  <c r="BE15" i="75"/>
  <c r="AV15" i="75"/>
  <c r="AM15" i="75"/>
  <c r="AD15" i="75"/>
  <c r="V15" i="75"/>
  <c r="M15" i="75"/>
  <c r="BD15" i="75"/>
  <c r="AU15" i="75"/>
  <c r="AL15" i="75"/>
  <c r="AC15" i="75"/>
  <c r="U15" i="75"/>
  <c r="L15" i="75"/>
  <c r="BK15" i="75"/>
  <c r="BC15" i="75"/>
  <c r="AT15" i="75"/>
  <c r="AK15" i="75"/>
  <c r="AB15" i="75"/>
  <c r="S15" i="75"/>
  <c r="K15" i="75"/>
  <c r="BJ15" i="75"/>
  <c r="BB15" i="75"/>
  <c r="AS15" i="75"/>
  <c r="AJ15" i="75"/>
  <c r="AA15" i="75"/>
  <c r="R15" i="75"/>
  <c r="J15" i="75"/>
  <c r="BI15" i="75"/>
  <c r="AZ15" i="75"/>
  <c r="AR15" i="75"/>
  <c r="AI15" i="75"/>
  <c r="Z15" i="75"/>
  <c r="Q15" i="75"/>
  <c r="BH15" i="75"/>
  <c r="AY15" i="75"/>
  <c r="AQ15" i="75"/>
  <c r="AH15" i="75"/>
  <c r="Y15" i="75"/>
  <c r="P15" i="75"/>
  <c r="BG15" i="75"/>
  <c r="AX15" i="75"/>
  <c r="AO15" i="75"/>
  <c r="AG15" i="75"/>
  <c r="X15" i="75"/>
  <c r="O15" i="75"/>
  <c r="BK21" i="62"/>
  <c r="BC21" i="62"/>
  <c r="AT21" i="62"/>
  <c r="AK21" i="62"/>
  <c r="AB21" i="62"/>
  <c r="S21" i="62"/>
  <c r="K21" i="62"/>
  <c r="BJ21" i="62"/>
  <c r="BB21" i="62"/>
  <c r="AS21" i="62"/>
  <c r="AJ21" i="62"/>
  <c r="AA21" i="62"/>
  <c r="R21" i="62"/>
  <c r="J21" i="62"/>
  <c r="BI21" i="62"/>
  <c r="AZ21" i="62"/>
  <c r="AR21" i="62"/>
  <c r="AI21" i="62"/>
  <c r="Z21" i="62"/>
  <c r="Q21" i="62"/>
  <c r="BH21" i="62"/>
  <c r="AY21" i="62"/>
  <c r="AQ21" i="62"/>
  <c r="AH21" i="62"/>
  <c r="Y21" i="62"/>
  <c r="P21" i="62"/>
  <c r="BG21" i="62"/>
  <c r="AX21" i="62"/>
  <c r="AO21" i="62"/>
  <c r="AG21" i="62"/>
  <c r="X21" i="62"/>
  <c r="O21" i="62"/>
  <c r="BF21" i="62"/>
  <c r="AW21" i="62"/>
  <c r="AN21" i="62"/>
  <c r="AF21" i="62"/>
  <c r="W21" i="62"/>
  <c r="N21" i="62"/>
  <c r="BE21" i="62"/>
  <c r="AV21" i="62"/>
  <c r="AM21" i="62"/>
  <c r="AD21" i="62"/>
  <c r="V21" i="62"/>
  <c r="M21" i="62"/>
  <c r="BD21" i="62"/>
  <c r="AU21" i="62"/>
  <c r="AL21" i="62"/>
  <c r="AC21" i="62"/>
  <c r="U21" i="62"/>
  <c r="L21" i="62"/>
  <c r="BE22" i="43"/>
  <c r="AV22" i="43"/>
  <c r="AM22" i="43"/>
  <c r="AD22" i="43"/>
  <c r="V22" i="43"/>
  <c r="M22" i="43"/>
  <c r="BD22" i="43"/>
  <c r="AU22" i="43"/>
  <c r="AL22" i="43"/>
  <c r="AC22" i="43"/>
  <c r="U22" i="43"/>
  <c r="L22" i="43"/>
  <c r="BK22" i="43"/>
  <c r="BC22" i="43"/>
  <c r="AT22" i="43"/>
  <c r="AK22" i="43"/>
  <c r="AB22" i="43"/>
  <c r="S22" i="43"/>
  <c r="K22" i="43"/>
  <c r="BJ22" i="43"/>
  <c r="BB22" i="43"/>
  <c r="AS22" i="43"/>
  <c r="AJ22" i="43"/>
  <c r="AA22" i="43"/>
  <c r="R22" i="43"/>
  <c r="J22" i="43"/>
  <c r="BI22" i="43"/>
  <c r="AZ22" i="43"/>
  <c r="AR22" i="43"/>
  <c r="AI22" i="43"/>
  <c r="Z22" i="43"/>
  <c r="Q22" i="43"/>
  <c r="BH22" i="43"/>
  <c r="AY22" i="43"/>
  <c r="AQ22" i="43"/>
  <c r="AH22" i="43"/>
  <c r="Y22" i="43"/>
  <c r="P22" i="43"/>
  <c r="BG22" i="43"/>
  <c r="AX22" i="43"/>
  <c r="AO22" i="43"/>
  <c r="AG22" i="43"/>
  <c r="X22" i="43"/>
  <c r="O22" i="43"/>
  <c r="BF22" i="43"/>
  <c r="AW22" i="43"/>
  <c r="AN22" i="43"/>
  <c r="AF22" i="43"/>
  <c r="W22" i="43"/>
  <c r="N22" i="43"/>
  <c r="D243" i="7"/>
  <c r="C243" i="7"/>
  <c r="B243" i="7"/>
  <c r="F243" i="7"/>
  <c r="E243" i="7"/>
  <c r="H243" i="7"/>
  <c r="G243" i="7"/>
  <c r="BF21" i="83"/>
  <c r="AW21" i="83"/>
  <c r="AN21" i="83"/>
  <c r="AF21" i="83"/>
  <c r="W21" i="83"/>
  <c r="N21" i="83"/>
  <c r="BE21" i="83"/>
  <c r="AV21" i="83"/>
  <c r="AM21" i="83"/>
  <c r="AD21" i="83"/>
  <c r="V21" i="83"/>
  <c r="M21" i="83"/>
  <c r="BD21" i="83"/>
  <c r="AU21" i="83"/>
  <c r="AL21" i="83"/>
  <c r="AC21" i="83"/>
  <c r="U21" i="83"/>
  <c r="L21" i="83"/>
  <c r="BK21" i="83"/>
  <c r="BC21" i="83"/>
  <c r="AT21" i="83"/>
  <c r="AK21" i="83"/>
  <c r="AB21" i="83"/>
  <c r="S21" i="83"/>
  <c r="K21" i="83"/>
  <c r="BJ21" i="83"/>
  <c r="BB21" i="83"/>
  <c r="AS21" i="83"/>
  <c r="AJ21" i="83"/>
  <c r="AA21" i="83"/>
  <c r="R21" i="83"/>
  <c r="J21" i="83"/>
  <c r="BI21" i="83"/>
  <c r="AZ21" i="83"/>
  <c r="AR21" i="83"/>
  <c r="AI21" i="83"/>
  <c r="Z21" i="83"/>
  <c r="Q21" i="83"/>
  <c r="BH21" i="83"/>
  <c r="AY21" i="83"/>
  <c r="AQ21" i="83"/>
  <c r="AH21" i="83"/>
  <c r="Y21" i="83"/>
  <c r="P21" i="83"/>
  <c r="BG21" i="83"/>
  <c r="AX21" i="83"/>
  <c r="AO21" i="83"/>
  <c r="AG21" i="83"/>
  <c r="X21" i="83"/>
  <c r="O21" i="83"/>
  <c r="BF18" i="69"/>
  <c r="AW18" i="69"/>
  <c r="AN18" i="69"/>
  <c r="AF18" i="69"/>
  <c r="W18" i="69"/>
  <c r="N18" i="69"/>
  <c r="BE18" i="69"/>
  <c r="AV18" i="69"/>
  <c r="AM18" i="69"/>
  <c r="AD18" i="69"/>
  <c r="V18" i="69"/>
  <c r="M18" i="69"/>
  <c r="BD18" i="69"/>
  <c r="AU18" i="69"/>
  <c r="AL18" i="69"/>
  <c r="AC18" i="69"/>
  <c r="U18" i="69"/>
  <c r="L18" i="69"/>
  <c r="BK18" i="69"/>
  <c r="BC18" i="69"/>
  <c r="AT18" i="69"/>
  <c r="AK18" i="69"/>
  <c r="AB18" i="69"/>
  <c r="S18" i="69"/>
  <c r="K18" i="69"/>
  <c r="BJ18" i="69"/>
  <c r="BB18" i="69"/>
  <c r="AS18" i="69"/>
  <c r="AJ18" i="69"/>
  <c r="AA18" i="69"/>
  <c r="R18" i="69"/>
  <c r="J18" i="69"/>
  <c r="BI18" i="69"/>
  <c r="AZ18" i="69"/>
  <c r="AR18" i="69"/>
  <c r="AI18" i="69"/>
  <c r="Z18" i="69"/>
  <c r="Q18" i="69"/>
  <c r="BH18" i="69"/>
  <c r="AY18" i="69"/>
  <c r="AQ18" i="69"/>
  <c r="AH18" i="69"/>
  <c r="Y18" i="69"/>
  <c r="P18" i="69"/>
  <c r="BG18" i="69"/>
  <c r="AX18" i="69"/>
  <c r="AO18" i="69"/>
  <c r="AG18" i="69"/>
  <c r="X18" i="69"/>
  <c r="O18" i="69"/>
  <c r="BD25" i="52"/>
  <c r="AU25" i="52"/>
  <c r="AL25" i="52"/>
  <c r="AC25" i="52"/>
  <c r="U25" i="52"/>
  <c r="L25" i="52"/>
  <c r="BK25" i="52"/>
  <c r="BC25" i="52"/>
  <c r="AT25" i="52"/>
  <c r="AK25" i="52"/>
  <c r="AB25" i="52"/>
  <c r="S25" i="52"/>
  <c r="K25" i="52"/>
  <c r="BJ25" i="52"/>
  <c r="BB25" i="52"/>
  <c r="AS25" i="52"/>
  <c r="AJ25" i="52"/>
  <c r="AA25" i="52"/>
  <c r="R25" i="52"/>
  <c r="J25" i="52"/>
  <c r="BI25" i="52"/>
  <c r="AZ25" i="52"/>
  <c r="AR25" i="52"/>
  <c r="AI25" i="52"/>
  <c r="Z25" i="52"/>
  <c r="Q25" i="52"/>
  <c r="BH25" i="52"/>
  <c r="AY25" i="52"/>
  <c r="AQ25" i="52"/>
  <c r="AH25" i="52"/>
  <c r="Y25" i="52"/>
  <c r="P25" i="52"/>
  <c r="BG25" i="52"/>
  <c r="AX25" i="52"/>
  <c r="AO25" i="52"/>
  <c r="AG25" i="52"/>
  <c r="X25" i="52"/>
  <c r="O25" i="52"/>
  <c r="BF25" i="52"/>
  <c r="AW25" i="52"/>
  <c r="AN25" i="52"/>
  <c r="AF25" i="52"/>
  <c r="W25" i="52"/>
  <c r="N25" i="52"/>
  <c r="BE25" i="52"/>
  <c r="AV25" i="52"/>
  <c r="AM25" i="52"/>
  <c r="AD25" i="52"/>
  <c r="V25" i="52"/>
  <c r="M25" i="52"/>
  <c r="BD10" i="46"/>
  <c r="AU10" i="46"/>
  <c r="AL10" i="46"/>
  <c r="AC10" i="46"/>
  <c r="U10" i="46"/>
  <c r="L10" i="46"/>
  <c r="BK10" i="46"/>
  <c r="BC10" i="46"/>
  <c r="AT10" i="46"/>
  <c r="AK10" i="46"/>
  <c r="AB10" i="46"/>
  <c r="S10" i="46"/>
  <c r="K10" i="46"/>
  <c r="BJ10" i="46"/>
  <c r="BB10" i="46"/>
  <c r="AS10" i="46"/>
  <c r="AJ10" i="46"/>
  <c r="AA10" i="46"/>
  <c r="R10" i="46"/>
  <c r="J10" i="46"/>
  <c r="BI10" i="46"/>
  <c r="AZ10" i="46"/>
  <c r="AR10" i="46"/>
  <c r="AI10" i="46"/>
  <c r="Z10" i="46"/>
  <c r="Q10" i="46"/>
  <c r="BH10" i="46"/>
  <c r="AY10" i="46"/>
  <c r="AQ10" i="46"/>
  <c r="AH10" i="46"/>
  <c r="Y10" i="46"/>
  <c r="P10" i="46"/>
  <c r="BG10" i="46"/>
  <c r="AX10" i="46"/>
  <c r="AO10" i="46"/>
  <c r="AG10" i="46"/>
  <c r="X10" i="46"/>
  <c r="O10" i="46"/>
  <c r="BF10" i="46"/>
  <c r="AW10" i="46"/>
  <c r="AN10" i="46"/>
  <c r="AF10" i="46"/>
  <c r="W10" i="46"/>
  <c r="N10" i="46"/>
  <c r="BE10" i="46"/>
  <c r="AV10" i="46"/>
  <c r="AM10" i="46"/>
  <c r="AD10" i="46"/>
  <c r="V10" i="46"/>
  <c r="M10" i="46"/>
  <c r="BE25" i="48"/>
  <c r="AV25" i="48"/>
  <c r="AM25" i="48"/>
  <c r="AD25" i="48"/>
  <c r="V25" i="48"/>
  <c r="M25" i="48"/>
  <c r="BD25" i="48"/>
  <c r="AU25" i="48"/>
  <c r="AL25" i="48"/>
  <c r="AC25" i="48"/>
  <c r="U25" i="48"/>
  <c r="L25" i="48"/>
  <c r="BK25" i="48"/>
  <c r="BC25" i="48"/>
  <c r="AT25" i="48"/>
  <c r="AK25" i="48"/>
  <c r="AB25" i="48"/>
  <c r="S25" i="48"/>
  <c r="K25" i="48"/>
  <c r="BJ25" i="48"/>
  <c r="BB25" i="48"/>
  <c r="AS25" i="48"/>
  <c r="AJ25" i="48"/>
  <c r="AA25" i="48"/>
  <c r="R25" i="48"/>
  <c r="J25" i="48"/>
  <c r="BI25" i="48"/>
  <c r="AZ25" i="48"/>
  <c r="AR25" i="48"/>
  <c r="AI25" i="48"/>
  <c r="Z25" i="48"/>
  <c r="Q25" i="48"/>
  <c r="BH25" i="48"/>
  <c r="AY25" i="48"/>
  <c r="AQ25" i="48"/>
  <c r="AH25" i="48"/>
  <c r="Y25" i="48"/>
  <c r="P25" i="48"/>
  <c r="BG25" i="48"/>
  <c r="AX25" i="48"/>
  <c r="AO25" i="48"/>
  <c r="AG25" i="48"/>
  <c r="X25" i="48"/>
  <c r="O25" i="48"/>
  <c r="BF25" i="48"/>
  <c r="AW25" i="48"/>
  <c r="AN25" i="48"/>
  <c r="AF25" i="48"/>
  <c r="W25" i="48"/>
  <c r="N25" i="48"/>
  <c r="F284" i="7"/>
  <c r="D284" i="7"/>
  <c r="C284" i="7"/>
  <c r="B284" i="7"/>
  <c r="H284" i="7"/>
  <c r="G284" i="7"/>
  <c r="E284" i="7"/>
  <c r="BH14" i="95"/>
  <c r="AY14" i="95"/>
  <c r="AQ14" i="95"/>
  <c r="AH14" i="95"/>
  <c r="Y14" i="95"/>
  <c r="P14" i="95"/>
  <c r="BG14" i="95"/>
  <c r="AX14" i="95"/>
  <c r="AO14" i="95"/>
  <c r="AG14" i="95"/>
  <c r="X14" i="95"/>
  <c r="O14" i="95"/>
  <c r="BF14" i="95"/>
  <c r="AW14" i="95"/>
  <c r="AN14" i="95"/>
  <c r="AF14" i="95"/>
  <c r="W14" i="95"/>
  <c r="N14" i="95"/>
  <c r="BE14" i="95"/>
  <c r="AV14" i="95"/>
  <c r="AM14" i="95"/>
  <c r="AD14" i="95"/>
  <c r="V14" i="95"/>
  <c r="M14" i="95"/>
  <c r="BD14" i="95"/>
  <c r="AU14" i="95"/>
  <c r="AL14" i="95"/>
  <c r="AC14" i="95"/>
  <c r="U14" i="95"/>
  <c r="L14" i="95"/>
  <c r="BK14" i="95"/>
  <c r="BC14" i="95"/>
  <c r="AT14" i="95"/>
  <c r="AK14" i="95"/>
  <c r="AB14" i="95"/>
  <c r="S14" i="95"/>
  <c r="K14" i="95"/>
  <c r="BJ14" i="95"/>
  <c r="BB14" i="95"/>
  <c r="AS14" i="95"/>
  <c r="AJ14" i="95"/>
  <c r="AA14" i="95"/>
  <c r="R14" i="95"/>
  <c r="J14" i="95"/>
  <c r="Q14" i="95"/>
  <c r="BI14" i="95"/>
  <c r="AZ14" i="95"/>
  <c r="AR14" i="95"/>
  <c r="AI14" i="95"/>
  <c r="Z14" i="95"/>
  <c r="BG17" i="90"/>
  <c r="AX17" i="90"/>
  <c r="AO17" i="90"/>
  <c r="AG17" i="90"/>
  <c r="X17" i="90"/>
  <c r="O17" i="90"/>
  <c r="BF17" i="90"/>
  <c r="AW17" i="90"/>
  <c r="AN17" i="90"/>
  <c r="AF17" i="90"/>
  <c r="W17" i="90"/>
  <c r="N17" i="90"/>
  <c r="BE17" i="90"/>
  <c r="AV17" i="90"/>
  <c r="AM17" i="90"/>
  <c r="AD17" i="90"/>
  <c r="V17" i="90"/>
  <c r="M17" i="90"/>
  <c r="BD17" i="90"/>
  <c r="AU17" i="90"/>
  <c r="AL17" i="90"/>
  <c r="AC17" i="90"/>
  <c r="U17" i="90"/>
  <c r="L17" i="90"/>
  <c r="BJ17" i="90"/>
  <c r="BB17" i="90"/>
  <c r="AS17" i="90"/>
  <c r="AJ17" i="90"/>
  <c r="AA17" i="90"/>
  <c r="R17" i="90"/>
  <c r="J17" i="90"/>
  <c r="BI17" i="90"/>
  <c r="AK17" i="90"/>
  <c r="P17" i="90"/>
  <c r="BH17" i="90"/>
  <c r="AI17" i="90"/>
  <c r="K17" i="90"/>
  <c r="BC17" i="90"/>
  <c r="AH17" i="90"/>
  <c r="AZ17" i="90"/>
  <c r="AB17" i="90"/>
  <c r="AY17" i="90"/>
  <c r="Z17" i="90"/>
  <c r="AT17" i="90"/>
  <c r="Y17" i="90"/>
  <c r="AR17" i="90"/>
  <c r="S17" i="90"/>
  <c r="AQ17" i="90"/>
  <c r="Q17" i="90"/>
  <c r="BK17" i="90"/>
  <c r="BH11" i="80"/>
  <c r="AY11" i="80"/>
  <c r="AQ11" i="80"/>
  <c r="AH11" i="80"/>
  <c r="Y11" i="80"/>
  <c r="P11" i="80"/>
  <c r="BG11" i="80"/>
  <c r="AX11" i="80"/>
  <c r="AO11" i="80"/>
  <c r="AG11" i="80"/>
  <c r="X11" i="80"/>
  <c r="O11" i="80"/>
  <c r="BF11" i="80"/>
  <c r="AW11" i="80"/>
  <c r="AN11" i="80"/>
  <c r="AF11" i="80"/>
  <c r="W11" i="80"/>
  <c r="N11" i="80"/>
  <c r="BE11" i="80"/>
  <c r="AV11" i="80"/>
  <c r="AM11" i="80"/>
  <c r="AD11" i="80"/>
  <c r="V11" i="80"/>
  <c r="M11" i="80"/>
  <c r="BD11" i="80"/>
  <c r="AU11" i="80"/>
  <c r="AL11" i="80"/>
  <c r="AC11" i="80"/>
  <c r="U11" i="80"/>
  <c r="L11" i="80"/>
  <c r="BK11" i="80"/>
  <c r="BC11" i="80"/>
  <c r="AT11" i="80"/>
  <c r="AK11" i="80"/>
  <c r="AB11" i="80"/>
  <c r="S11" i="80"/>
  <c r="K11" i="80"/>
  <c r="BJ11" i="80"/>
  <c r="BB11" i="80"/>
  <c r="AS11" i="80"/>
  <c r="AJ11" i="80"/>
  <c r="AA11" i="80"/>
  <c r="R11" i="80"/>
  <c r="J11" i="80"/>
  <c r="BI11" i="80"/>
  <c r="AZ11" i="80"/>
  <c r="AR11" i="80"/>
  <c r="AI11" i="80"/>
  <c r="Z11" i="80"/>
  <c r="Q11" i="80"/>
  <c r="BE24" i="43"/>
  <c r="AV24" i="43"/>
  <c r="AM24" i="43"/>
  <c r="AD24" i="43"/>
  <c r="V24" i="43"/>
  <c r="M24" i="43"/>
  <c r="BD24" i="43"/>
  <c r="AU24" i="43"/>
  <c r="AL24" i="43"/>
  <c r="AC24" i="43"/>
  <c r="U24" i="43"/>
  <c r="L24" i="43"/>
  <c r="BK24" i="43"/>
  <c r="BC24" i="43"/>
  <c r="AT24" i="43"/>
  <c r="AK24" i="43"/>
  <c r="AB24" i="43"/>
  <c r="S24" i="43"/>
  <c r="K24" i="43"/>
  <c r="BJ24" i="43"/>
  <c r="BB24" i="43"/>
  <c r="AS24" i="43"/>
  <c r="AJ24" i="43"/>
  <c r="AA24" i="43"/>
  <c r="R24" i="43"/>
  <c r="J24" i="43"/>
  <c r="BI24" i="43"/>
  <c r="AZ24" i="43"/>
  <c r="AR24" i="43"/>
  <c r="AI24" i="43"/>
  <c r="Z24" i="43"/>
  <c r="Q24" i="43"/>
  <c r="BH24" i="43"/>
  <c r="AY24" i="43"/>
  <c r="AQ24" i="43"/>
  <c r="AH24" i="43"/>
  <c r="Y24" i="43"/>
  <c r="P24" i="43"/>
  <c r="BG24" i="43"/>
  <c r="AX24" i="43"/>
  <c r="AO24" i="43"/>
  <c r="AG24" i="43"/>
  <c r="X24" i="43"/>
  <c r="O24" i="43"/>
  <c r="BF24" i="43"/>
  <c r="AW24" i="43"/>
  <c r="AN24" i="43"/>
  <c r="AF24" i="43"/>
  <c r="W24" i="43"/>
  <c r="N24" i="43"/>
  <c r="BJ18" i="83"/>
  <c r="BB18" i="83"/>
  <c r="AS18" i="83"/>
  <c r="AJ18" i="83"/>
  <c r="AA18" i="83"/>
  <c r="R18" i="83"/>
  <c r="J18" i="83"/>
  <c r="BI18" i="83"/>
  <c r="AZ18" i="83"/>
  <c r="AR18" i="83"/>
  <c r="AI18" i="83"/>
  <c r="Z18" i="83"/>
  <c r="Q18" i="83"/>
  <c r="BH18" i="83"/>
  <c r="AY18" i="83"/>
  <c r="AQ18" i="83"/>
  <c r="AH18" i="83"/>
  <c r="Y18" i="83"/>
  <c r="P18" i="83"/>
  <c r="BG18" i="83"/>
  <c r="AX18" i="83"/>
  <c r="AO18" i="83"/>
  <c r="AG18" i="83"/>
  <c r="X18" i="83"/>
  <c r="O18" i="83"/>
  <c r="BF18" i="83"/>
  <c r="AW18" i="83"/>
  <c r="AN18" i="83"/>
  <c r="AF18" i="83"/>
  <c r="W18" i="83"/>
  <c r="N18" i="83"/>
  <c r="BE18" i="83"/>
  <c r="AV18" i="83"/>
  <c r="AM18" i="83"/>
  <c r="AD18" i="83"/>
  <c r="V18" i="83"/>
  <c r="M18" i="83"/>
  <c r="BD18" i="83"/>
  <c r="AU18" i="83"/>
  <c r="AL18" i="83"/>
  <c r="AC18" i="83"/>
  <c r="U18" i="83"/>
  <c r="L18" i="83"/>
  <c r="BK18" i="83"/>
  <c r="BC18" i="83"/>
  <c r="AT18" i="83"/>
  <c r="AK18" i="83"/>
  <c r="AB18" i="83"/>
  <c r="S18" i="83"/>
  <c r="K18" i="83"/>
  <c r="BK14" i="51"/>
  <c r="BC14" i="51"/>
  <c r="AT14" i="51"/>
  <c r="AK14" i="51"/>
  <c r="AB14" i="51"/>
  <c r="S14" i="51"/>
  <c r="K14" i="51"/>
  <c r="BJ14" i="51"/>
  <c r="BB14" i="51"/>
  <c r="AS14" i="51"/>
  <c r="AJ14" i="51"/>
  <c r="AA14" i="51"/>
  <c r="R14" i="51"/>
  <c r="J14" i="51"/>
  <c r="BI14" i="51"/>
  <c r="AZ14" i="51"/>
  <c r="AR14" i="51"/>
  <c r="AI14" i="51"/>
  <c r="Z14" i="51"/>
  <c r="Q14" i="51"/>
  <c r="BH14" i="51"/>
  <c r="AY14" i="51"/>
  <c r="AQ14" i="51"/>
  <c r="AH14" i="51"/>
  <c r="Y14" i="51"/>
  <c r="P14" i="51"/>
  <c r="BG14" i="51"/>
  <c r="AX14" i="51"/>
  <c r="AO14" i="51"/>
  <c r="AG14" i="51"/>
  <c r="X14" i="51"/>
  <c r="O14" i="51"/>
  <c r="BF14" i="51"/>
  <c r="AW14" i="51"/>
  <c r="AN14" i="51"/>
  <c r="AF14" i="51"/>
  <c r="W14" i="51"/>
  <c r="N14" i="51"/>
  <c r="BE14" i="51"/>
  <c r="AV14" i="51"/>
  <c r="AM14" i="51"/>
  <c r="AD14" i="51"/>
  <c r="V14" i="51"/>
  <c r="M14" i="51"/>
  <c r="BD14" i="51"/>
  <c r="AU14" i="51"/>
  <c r="AL14" i="51"/>
  <c r="AC14" i="51"/>
  <c r="U14" i="51"/>
  <c r="L14" i="51"/>
  <c r="BE20" i="43"/>
  <c r="AV20" i="43"/>
  <c r="AM20" i="43"/>
  <c r="AD20" i="43"/>
  <c r="V20" i="43"/>
  <c r="M20" i="43"/>
  <c r="BD20" i="43"/>
  <c r="AU20" i="43"/>
  <c r="AL20" i="43"/>
  <c r="AC20" i="43"/>
  <c r="U20" i="43"/>
  <c r="L20" i="43"/>
  <c r="BK20" i="43"/>
  <c r="BC20" i="43"/>
  <c r="AT20" i="43"/>
  <c r="AK20" i="43"/>
  <c r="AB20" i="43"/>
  <c r="S20" i="43"/>
  <c r="K20" i="43"/>
  <c r="BJ20" i="43"/>
  <c r="BB20" i="43"/>
  <c r="AS20" i="43"/>
  <c r="AJ20" i="43"/>
  <c r="AA20" i="43"/>
  <c r="R20" i="43"/>
  <c r="J20" i="43"/>
  <c r="BI20" i="43"/>
  <c r="AZ20" i="43"/>
  <c r="AR20" i="43"/>
  <c r="AI20" i="43"/>
  <c r="Z20" i="43"/>
  <c r="Q20" i="43"/>
  <c r="BH20" i="43"/>
  <c r="AY20" i="43"/>
  <c r="AQ20" i="43"/>
  <c r="AH20" i="43"/>
  <c r="Y20" i="43"/>
  <c r="P20" i="43"/>
  <c r="BG20" i="43"/>
  <c r="AX20" i="43"/>
  <c r="AO20" i="43"/>
  <c r="AG20" i="43"/>
  <c r="X20" i="43"/>
  <c r="O20" i="43"/>
  <c r="BF20" i="43"/>
  <c r="AW20" i="43"/>
  <c r="AN20" i="43"/>
  <c r="AF20" i="43"/>
  <c r="W20" i="43"/>
  <c r="N20" i="43"/>
  <c r="BD10" i="43"/>
  <c r="AU10" i="43"/>
  <c r="AL10" i="43"/>
  <c r="AC10" i="43"/>
  <c r="U10" i="43"/>
  <c r="L10" i="43"/>
  <c r="BK10" i="43"/>
  <c r="BC10" i="43"/>
  <c r="AT10" i="43"/>
  <c r="AK10" i="43"/>
  <c r="AB10" i="43"/>
  <c r="S10" i="43"/>
  <c r="K10" i="43"/>
  <c r="BJ10" i="43"/>
  <c r="BB10" i="43"/>
  <c r="AS10" i="43"/>
  <c r="AJ10" i="43"/>
  <c r="AA10" i="43"/>
  <c r="R10" i="43"/>
  <c r="J10" i="43"/>
  <c r="BH10" i="43"/>
  <c r="AY10" i="43"/>
  <c r="AQ10" i="43"/>
  <c r="AH10" i="43"/>
  <c r="Y10" i="43"/>
  <c r="P10" i="43"/>
  <c r="BF10" i="43"/>
  <c r="AW10" i="43"/>
  <c r="AN10" i="43"/>
  <c r="AF10" i="43"/>
  <c r="W10" i="43"/>
  <c r="N10" i="43"/>
  <c r="AX10" i="43"/>
  <c r="Z10" i="43"/>
  <c r="AV10" i="43"/>
  <c r="X10" i="43"/>
  <c r="AR10" i="43"/>
  <c r="V10" i="43"/>
  <c r="AO10" i="43"/>
  <c r="Q10" i="43"/>
  <c r="BI10" i="43"/>
  <c r="AM10" i="43"/>
  <c r="O10" i="43"/>
  <c r="BG10" i="43"/>
  <c r="AI10" i="43"/>
  <c r="M10" i="43"/>
  <c r="BE10" i="43"/>
  <c r="AG10" i="43"/>
  <c r="AZ10" i="43"/>
  <c r="AD10" i="43"/>
  <c r="BK10" i="51"/>
  <c r="BC10" i="51"/>
  <c r="AT10" i="51"/>
  <c r="AK10" i="51"/>
  <c r="AB10" i="51"/>
  <c r="S10" i="51"/>
  <c r="K10" i="51"/>
  <c r="BJ10" i="51"/>
  <c r="BB10" i="51"/>
  <c r="AS10" i="51"/>
  <c r="AJ10" i="51"/>
  <c r="AA10" i="51"/>
  <c r="R10" i="51"/>
  <c r="J10" i="51"/>
  <c r="BI10" i="51"/>
  <c r="AZ10" i="51"/>
  <c r="AR10" i="51"/>
  <c r="AI10" i="51"/>
  <c r="Z10" i="51"/>
  <c r="Q10" i="51"/>
  <c r="BH10" i="51"/>
  <c r="AY10" i="51"/>
  <c r="AQ10" i="51"/>
  <c r="AH10" i="51"/>
  <c r="Y10" i="51"/>
  <c r="P10" i="51"/>
  <c r="BG10" i="51"/>
  <c r="AX10" i="51"/>
  <c r="AO10" i="51"/>
  <c r="AG10" i="51"/>
  <c r="X10" i="51"/>
  <c r="O10" i="51"/>
  <c r="BF10" i="51"/>
  <c r="AW10" i="51"/>
  <c r="AN10" i="51"/>
  <c r="AF10" i="51"/>
  <c r="W10" i="51"/>
  <c r="N10" i="51"/>
  <c r="BE10" i="51"/>
  <c r="AV10" i="51"/>
  <c r="AM10" i="51"/>
  <c r="AD10" i="51"/>
  <c r="V10" i="51"/>
  <c r="M10" i="51"/>
  <c r="BD10" i="51"/>
  <c r="AU10" i="51"/>
  <c r="AL10" i="51"/>
  <c r="AC10" i="51"/>
  <c r="U10" i="51"/>
  <c r="L10" i="51"/>
  <c r="BH11" i="43"/>
  <c r="AY11" i="43"/>
  <c r="AQ11" i="43"/>
  <c r="AH11" i="43"/>
  <c r="Y11" i="43"/>
  <c r="P11" i="43"/>
  <c r="BG11" i="43"/>
  <c r="AX11" i="43"/>
  <c r="AO11" i="43"/>
  <c r="AG11" i="43"/>
  <c r="X11" i="43"/>
  <c r="O11" i="43"/>
  <c r="BF11" i="43"/>
  <c r="AW11" i="43"/>
  <c r="AN11" i="43"/>
  <c r="AF11" i="43"/>
  <c r="W11" i="43"/>
  <c r="N11" i="43"/>
  <c r="BD11" i="43"/>
  <c r="AU11" i="43"/>
  <c r="AL11" i="43"/>
  <c r="AC11" i="43"/>
  <c r="U11" i="43"/>
  <c r="L11" i="43"/>
  <c r="BK11" i="43"/>
  <c r="BC11" i="43"/>
  <c r="AT11" i="43"/>
  <c r="AK11" i="43"/>
  <c r="BJ11" i="43"/>
  <c r="BB11" i="43"/>
  <c r="AS11" i="43"/>
  <c r="AJ11" i="43"/>
  <c r="AA11" i="43"/>
  <c r="R11" i="43"/>
  <c r="J11" i="43"/>
  <c r="AR11" i="43"/>
  <c r="Q11" i="43"/>
  <c r="AM11" i="43"/>
  <c r="M11" i="43"/>
  <c r="AI11" i="43"/>
  <c r="K11" i="43"/>
  <c r="AD11" i="43"/>
  <c r="BI11" i="43"/>
  <c r="AB11" i="43"/>
  <c r="BE11" i="43"/>
  <c r="Z11" i="43"/>
  <c r="AZ11" i="43"/>
  <c r="V11" i="43"/>
  <c r="AV11" i="43"/>
  <c r="S11" i="43"/>
  <c r="BG11" i="51"/>
  <c r="AX11" i="51"/>
  <c r="AO11" i="51"/>
  <c r="AG11" i="51"/>
  <c r="X11" i="51"/>
  <c r="O11" i="51"/>
  <c r="BF11" i="51"/>
  <c r="AW11" i="51"/>
  <c r="AN11" i="51"/>
  <c r="AF11" i="51"/>
  <c r="W11" i="51"/>
  <c r="N11" i="51"/>
  <c r="BE11" i="51"/>
  <c r="AV11" i="51"/>
  <c r="AM11" i="51"/>
  <c r="AD11" i="51"/>
  <c r="V11" i="51"/>
  <c r="M11" i="51"/>
  <c r="BD11" i="51"/>
  <c r="AU11" i="51"/>
  <c r="AL11" i="51"/>
  <c r="AC11" i="51"/>
  <c r="U11" i="51"/>
  <c r="L11" i="51"/>
  <c r="BK11" i="51"/>
  <c r="BC11" i="51"/>
  <c r="AT11" i="51"/>
  <c r="AK11" i="51"/>
  <c r="AB11" i="51"/>
  <c r="S11" i="51"/>
  <c r="K11" i="51"/>
  <c r="BJ11" i="51"/>
  <c r="BB11" i="51"/>
  <c r="AS11" i="51"/>
  <c r="AJ11" i="51"/>
  <c r="AA11" i="51"/>
  <c r="R11" i="51"/>
  <c r="J11" i="51"/>
  <c r="BI11" i="51"/>
  <c r="AZ11" i="51"/>
  <c r="AR11" i="51"/>
  <c r="AI11" i="51"/>
  <c r="Z11" i="51"/>
  <c r="Q11" i="51"/>
  <c r="BH11" i="51"/>
  <c r="AY11" i="51"/>
  <c r="AQ11" i="51"/>
  <c r="AH11" i="51"/>
  <c r="Y11" i="51"/>
  <c r="P11" i="51"/>
  <c r="BI18" i="48"/>
  <c r="AZ18" i="48"/>
  <c r="AR18" i="48"/>
  <c r="AI18" i="48"/>
  <c r="Z18" i="48"/>
  <c r="Q18" i="48"/>
  <c r="BH18" i="48"/>
  <c r="AY18" i="48"/>
  <c r="AQ18" i="48"/>
  <c r="AH18" i="48"/>
  <c r="Y18" i="48"/>
  <c r="P18" i="48"/>
  <c r="BG18" i="48"/>
  <c r="AX18" i="48"/>
  <c r="AO18" i="48"/>
  <c r="AG18" i="48"/>
  <c r="X18" i="48"/>
  <c r="O18" i="48"/>
  <c r="BF18" i="48"/>
  <c r="AW18" i="48"/>
  <c r="AN18" i="48"/>
  <c r="AF18" i="48"/>
  <c r="W18" i="48"/>
  <c r="N18" i="48"/>
  <c r="BE18" i="48"/>
  <c r="AV18" i="48"/>
  <c r="AM18" i="48"/>
  <c r="AD18" i="48"/>
  <c r="V18" i="48"/>
  <c r="M18" i="48"/>
  <c r="BD18" i="48"/>
  <c r="AU18" i="48"/>
  <c r="AL18" i="48"/>
  <c r="AC18" i="48"/>
  <c r="U18" i="48"/>
  <c r="L18" i="48"/>
  <c r="BK18" i="48"/>
  <c r="BC18" i="48"/>
  <c r="AT18" i="48"/>
  <c r="AK18" i="48"/>
  <c r="AB18" i="48"/>
  <c r="S18" i="48"/>
  <c r="K18" i="48"/>
  <c r="BJ18" i="48"/>
  <c r="BB18" i="48"/>
  <c r="AS18" i="48"/>
  <c r="AJ18" i="48"/>
  <c r="AA18" i="48"/>
  <c r="R18" i="48"/>
  <c r="J18" i="48"/>
  <c r="BF24" i="50"/>
  <c r="AW24" i="50"/>
  <c r="AN24" i="50"/>
  <c r="AF24" i="50"/>
  <c r="W24" i="50"/>
  <c r="N24" i="50"/>
  <c r="BE24" i="50"/>
  <c r="AV24" i="50"/>
  <c r="AM24" i="50"/>
  <c r="AD24" i="50"/>
  <c r="V24" i="50"/>
  <c r="M24" i="50"/>
  <c r="BD24" i="50"/>
  <c r="AU24" i="50"/>
  <c r="AL24" i="50"/>
  <c r="AC24" i="50"/>
  <c r="U24" i="50"/>
  <c r="L24" i="50"/>
  <c r="BK24" i="50"/>
  <c r="BC24" i="50"/>
  <c r="AT24" i="50"/>
  <c r="AK24" i="50"/>
  <c r="AB24" i="50"/>
  <c r="S24" i="50"/>
  <c r="K24" i="50"/>
  <c r="BJ24" i="50"/>
  <c r="BB24" i="50"/>
  <c r="AS24" i="50"/>
  <c r="AJ24" i="50"/>
  <c r="AA24" i="50"/>
  <c r="R24" i="50"/>
  <c r="J24" i="50"/>
  <c r="BI24" i="50"/>
  <c r="AZ24" i="50"/>
  <c r="AR24" i="50"/>
  <c r="AI24" i="50"/>
  <c r="Z24" i="50"/>
  <c r="Q24" i="50"/>
  <c r="BH24" i="50"/>
  <c r="AY24" i="50"/>
  <c r="AQ24" i="50"/>
  <c r="AH24" i="50"/>
  <c r="Y24" i="50"/>
  <c r="P24" i="50"/>
  <c r="BG24" i="50"/>
  <c r="AX24" i="50"/>
  <c r="AO24" i="50"/>
  <c r="AG24" i="50"/>
  <c r="X24" i="50"/>
  <c r="O24" i="50"/>
  <c r="BF12" i="69"/>
  <c r="AW12" i="69"/>
  <c r="AN12" i="69"/>
  <c r="AF12" i="69"/>
  <c r="W12" i="69"/>
  <c r="N12" i="69"/>
  <c r="BE12" i="69"/>
  <c r="AV12" i="69"/>
  <c r="AM12" i="69"/>
  <c r="AD12" i="69"/>
  <c r="V12" i="69"/>
  <c r="M12" i="69"/>
  <c r="BD12" i="69"/>
  <c r="AU12" i="69"/>
  <c r="AL12" i="69"/>
  <c r="AC12" i="69"/>
  <c r="U12" i="69"/>
  <c r="L12" i="69"/>
  <c r="BK12" i="69"/>
  <c r="BC12" i="69"/>
  <c r="AT12" i="69"/>
  <c r="AK12" i="69"/>
  <c r="AB12" i="69"/>
  <c r="S12" i="69"/>
  <c r="K12" i="69"/>
  <c r="BJ12" i="69"/>
  <c r="BB12" i="69"/>
  <c r="AS12" i="69"/>
  <c r="AJ12" i="69"/>
  <c r="AA12" i="69"/>
  <c r="R12" i="69"/>
  <c r="J12" i="69"/>
  <c r="BI12" i="69"/>
  <c r="AZ12" i="69"/>
  <c r="AR12" i="69"/>
  <c r="AI12" i="69"/>
  <c r="Z12" i="69"/>
  <c r="Q12" i="69"/>
  <c r="BH12" i="69"/>
  <c r="AY12" i="69"/>
  <c r="AQ12" i="69"/>
  <c r="AH12" i="69"/>
  <c r="Y12" i="69"/>
  <c r="P12" i="69"/>
  <c r="BG12" i="69"/>
  <c r="AX12" i="69"/>
  <c r="AO12" i="69"/>
  <c r="AG12" i="69"/>
  <c r="X12" i="69"/>
  <c r="O12" i="69"/>
  <c r="BH18" i="74"/>
  <c r="AY18" i="74"/>
  <c r="AQ18" i="74"/>
  <c r="AH18" i="74"/>
  <c r="Y18" i="74"/>
  <c r="P18" i="74"/>
  <c r="BG18" i="74"/>
  <c r="AX18" i="74"/>
  <c r="AO18" i="74"/>
  <c r="AG18" i="74"/>
  <c r="X18" i="74"/>
  <c r="O18" i="74"/>
  <c r="BF18" i="74"/>
  <c r="AW18" i="74"/>
  <c r="AN18" i="74"/>
  <c r="AF18" i="74"/>
  <c r="W18" i="74"/>
  <c r="N18" i="74"/>
  <c r="BE18" i="74"/>
  <c r="AV18" i="74"/>
  <c r="AM18" i="74"/>
  <c r="AD18" i="74"/>
  <c r="V18" i="74"/>
  <c r="M18" i="74"/>
  <c r="BD18" i="74"/>
  <c r="AU18" i="74"/>
  <c r="AL18" i="74"/>
  <c r="AC18" i="74"/>
  <c r="U18" i="74"/>
  <c r="L18" i="74"/>
  <c r="BK18" i="74"/>
  <c r="BC18" i="74"/>
  <c r="AT18" i="74"/>
  <c r="AK18" i="74"/>
  <c r="AB18" i="74"/>
  <c r="S18" i="74"/>
  <c r="K18" i="74"/>
  <c r="BJ18" i="74"/>
  <c r="BB18" i="74"/>
  <c r="AS18" i="74"/>
  <c r="AJ18" i="74"/>
  <c r="AA18" i="74"/>
  <c r="R18" i="74"/>
  <c r="J18" i="74"/>
  <c r="BI18" i="74"/>
  <c r="AZ18" i="74"/>
  <c r="AR18" i="74"/>
  <c r="AI18" i="74"/>
  <c r="Z18" i="74"/>
  <c r="Q18" i="74"/>
  <c r="BG24" i="77"/>
  <c r="AX24" i="77"/>
  <c r="AO24" i="77"/>
  <c r="AG24" i="77"/>
  <c r="X24" i="77"/>
  <c r="O24" i="77"/>
  <c r="BF24" i="77"/>
  <c r="AW24" i="77"/>
  <c r="AN24" i="77"/>
  <c r="AF24" i="77"/>
  <c r="W24" i="77"/>
  <c r="N24" i="77"/>
  <c r="BE24" i="77"/>
  <c r="AV24" i="77"/>
  <c r="AM24" i="77"/>
  <c r="AD24" i="77"/>
  <c r="V24" i="77"/>
  <c r="M24" i="77"/>
  <c r="BD24" i="77"/>
  <c r="AU24" i="77"/>
  <c r="AL24" i="77"/>
  <c r="AC24" i="77"/>
  <c r="U24" i="77"/>
  <c r="L24" i="77"/>
  <c r="BK24" i="77"/>
  <c r="BC24" i="77"/>
  <c r="AT24" i="77"/>
  <c r="AK24" i="77"/>
  <c r="AB24" i="77"/>
  <c r="S24" i="77"/>
  <c r="K24" i="77"/>
  <c r="BJ24" i="77"/>
  <c r="BB24" i="77"/>
  <c r="AS24" i="77"/>
  <c r="AJ24" i="77"/>
  <c r="AA24" i="77"/>
  <c r="R24" i="77"/>
  <c r="J24" i="77"/>
  <c r="BI24" i="77"/>
  <c r="AZ24" i="77"/>
  <c r="AR24" i="77"/>
  <c r="AI24" i="77"/>
  <c r="Z24" i="77"/>
  <c r="Q24" i="77"/>
  <c r="BH24" i="77"/>
  <c r="AY24" i="77"/>
  <c r="AQ24" i="77"/>
  <c r="AH24" i="77"/>
  <c r="Y24" i="77"/>
  <c r="P24" i="77"/>
  <c r="BE12" i="89"/>
  <c r="AV12" i="89"/>
  <c r="AM12" i="89"/>
  <c r="AD12" i="89"/>
  <c r="V12" i="89"/>
  <c r="M12" i="89"/>
  <c r="BD12" i="89"/>
  <c r="AU12" i="89"/>
  <c r="AL12" i="89"/>
  <c r="AC12" i="89"/>
  <c r="U12" i="89"/>
  <c r="L12" i="89"/>
  <c r="BK12" i="89"/>
  <c r="BC12" i="89"/>
  <c r="AT12" i="89"/>
  <c r="AK12" i="89"/>
  <c r="AB12" i="89"/>
  <c r="S12" i="89"/>
  <c r="K12" i="89"/>
  <c r="BJ12" i="89"/>
  <c r="BB12" i="89"/>
  <c r="AS12" i="89"/>
  <c r="AJ12" i="89"/>
  <c r="AA12" i="89"/>
  <c r="R12" i="89"/>
  <c r="J12" i="89"/>
  <c r="BI12" i="89"/>
  <c r="AZ12" i="89"/>
  <c r="AR12" i="89"/>
  <c r="AI12" i="89"/>
  <c r="Z12" i="89"/>
  <c r="Q12" i="89"/>
  <c r="BH12" i="89"/>
  <c r="AY12" i="89"/>
  <c r="AQ12" i="89"/>
  <c r="AH12" i="89"/>
  <c r="Y12" i="89"/>
  <c r="P12" i="89"/>
  <c r="BG12" i="89"/>
  <c r="AX12" i="89"/>
  <c r="AO12" i="89"/>
  <c r="AG12" i="89"/>
  <c r="X12" i="89"/>
  <c r="O12" i="89"/>
  <c r="AF12" i="89"/>
  <c r="W12" i="89"/>
  <c r="N12" i="89"/>
  <c r="BF12" i="89"/>
  <c r="AW12" i="89"/>
  <c r="AN12" i="89"/>
  <c r="BH18" i="91"/>
  <c r="AY18" i="91"/>
  <c r="AQ18" i="91"/>
  <c r="AH18" i="91"/>
  <c r="Y18" i="91"/>
  <c r="P18" i="91"/>
  <c r="BG18" i="91"/>
  <c r="AX18" i="91"/>
  <c r="AO18" i="91"/>
  <c r="AG18" i="91"/>
  <c r="X18" i="91"/>
  <c r="O18" i="91"/>
  <c r="BF18" i="91"/>
  <c r="AW18" i="91"/>
  <c r="AN18" i="91"/>
  <c r="AF18" i="91"/>
  <c r="W18" i="91"/>
  <c r="N18" i="91"/>
  <c r="BE18" i="91"/>
  <c r="AV18" i="91"/>
  <c r="AM18" i="91"/>
  <c r="AD18" i="91"/>
  <c r="V18" i="91"/>
  <c r="M18" i="91"/>
  <c r="BK18" i="91"/>
  <c r="BC18" i="91"/>
  <c r="AT18" i="91"/>
  <c r="AK18" i="91"/>
  <c r="AB18" i="91"/>
  <c r="S18" i="91"/>
  <c r="K18" i="91"/>
  <c r="BJ18" i="91"/>
  <c r="BB18" i="91"/>
  <c r="AS18" i="91"/>
  <c r="AJ18" i="91"/>
  <c r="AA18" i="91"/>
  <c r="R18" i="91"/>
  <c r="J18" i="91"/>
  <c r="AZ18" i="91"/>
  <c r="Q18" i="91"/>
  <c r="AU18" i="91"/>
  <c r="L18" i="91"/>
  <c r="AR18" i="91"/>
  <c r="AL18" i="91"/>
  <c r="AI18" i="91"/>
  <c r="AC18" i="91"/>
  <c r="BI18" i="91"/>
  <c r="Z18" i="91"/>
  <c r="BD18" i="91"/>
  <c r="U18" i="91"/>
  <c r="BJ12" i="44"/>
  <c r="BB12" i="44"/>
  <c r="AS12" i="44"/>
  <c r="AJ12" i="44"/>
  <c r="AA12" i="44"/>
  <c r="R12" i="44"/>
  <c r="J12" i="44"/>
  <c r="BI12" i="44"/>
  <c r="AZ12" i="44"/>
  <c r="AR12" i="44"/>
  <c r="AI12" i="44"/>
  <c r="Z12" i="44"/>
  <c r="Q12" i="44"/>
  <c r="BH12" i="44"/>
  <c r="AY12" i="44"/>
  <c r="AQ12" i="44"/>
  <c r="AH12" i="44"/>
  <c r="Y12" i="44"/>
  <c r="P12" i="44"/>
  <c r="BG12" i="44"/>
  <c r="AX12" i="44"/>
  <c r="AO12" i="44"/>
  <c r="AG12" i="44"/>
  <c r="X12" i="44"/>
  <c r="O12" i="44"/>
  <c r="BF12" i="44"/>
  <c r="AW12" i="44"/>
  <c r="AN12" i="44"/>
  <c r="AF12" i="44"/>
  <c r="W12" i="44"/>
  <c r="N12" i="44"/>
  <c r="BE12" i="44"/>
  <c r="AV12" i="44"/>
  <c r="AM12" i="44"/>
  <c r="AD12" i="44"/>
  <c r="V12" i="44"/>
  <c r="M12" i="44"/>
  <c r="BD12" i="44"/>
  <c r="AU12" i="44"/>
  <c r="AL12" i="44"/>
  <c r="AC12" i="44"/>
  <c r="U12" i="44"/>
  <c r="L12" i="44"/>
  <c r="BK12" i="44"/>
  <c r="BC12" i="44"/>
  <c r="AT12" i="44"/>
  <c r="AK12" i="44"/>
  <c r="AB12" i="44"/>
  <c r="S12" i="44"/>
  <c r="K12" i="44"/>
  <c r="BI25" i="43"/>
  <c r="AZ25" i="43"/>
  <c r="AR25" i="43"/>
  <c r="AI25" i="43"/>
  <c r="Z25" i="43"/>
  <c r="Q25" i="43"/>
  <c r="BH25" i="43"/>
  <c r="AY25" i="43"/>
  <c r="AQ25" i="43"/>
  <c r="AH25" i="43"/>
  <c r="Y25" i="43"/>
  <c r="P25" i="43"/>
  <c r="BG25" i="43"/>
  <c r="AX25" i="43"/>
  <c r="AO25" i="43"/>
  <c r="AG25" i="43"/>
  <c r="X25" i="43"/>
  <c r="O25" i="43"/>
  <c r="BF25" i="43"/>
  <c r="AW25" i="43"/>
  <c r="AN25" i="43"/>
  <c r="AF25" i="43"/>
  <c r="W25" i="43"/>
  <c r="N25" i="43"/>
  <c r="BE25" i="43"/>
  <c r="AV25" i="43"/>
  <c r="AM25" i="43"/>
  <c r="AD25" i="43"/>
  <c r="V25" i="43"/>
  <c r="M25" i="43"/>
  <c r="BD25" i="43"/>
  <c r="AU25" i="43"/>
  <c r="AL25" i="43"/>
  <c r="AC25" i="43"/>
  <c r="U25" i="43"/>
  <c r="L25" i="43"/>
  <c r="BK25" i="43"/>
  <c r="BC25" i="43"/>
  <c r="AT25" i="43"/>
  <c r="AK25" i="43"/>
  <c r="AB25" i="43"/>
  <c r="S25" i="43"/>
  <c r="K25" i="43"/>
  <c r="BJ25" i="43"/>
  <c r="BB25" i="43"/>
  <c r="AS25" i="43"/>
  <c r="AJ25" i="43"/>
  <c r="AA25" i="43"/>
  <c r="R25" i="43"/>
  <c r="J25" i="43"/>
  <c r="BH12" i="68"/>
  <c r="AY12" i="68"/>
  <c r="AQ12" i="68"/>
  <c r="AH12" i="68"/>
  <c r="Y12" i="68"/>
  <c r="P12" i="68"/>
  <c r="BG12" i="68"/>
  <c r="AX12" i="68"/>
  <c r="AO12" i="68"/>
  <c r="AG12" i="68"/>
  <c r="X12" i="68"/>
  <c r="O12" i="68"/>
  <c r="BF12" i="68"/>
  <c r="AW12" i="68"/>
  <c r="AN12" i="68"/>
  <c r="AF12" i="68"/>
  <c r="W12" i="68"/>
  <c r="N12" i="68"/>
  <c r="BE12" i="68"/>
  <c r="AV12" i="68"/>
  <c r="AM12" i="68"/>
  <c r="AD12" i="68"/>
  <c r="V12" i="68"/>
  <c r="M12" i="68"/>
  <c r="BD12" i="68"/>
  <c r="AU12" i="68"/>
  <c r="AL12" i="68"/>
  <c r="AC12" i="68"/>
  <c r="U12" i="68"/>
  <c r="L12" i="68"/>
  <c r="BK12" i="68"/>
  <c r="BC12" i="68"/>
  <c r="AT12" i="68"/>
  <c r="AK12" i="68"/>
  <c r="AB12" i="68"/>
  <c r="S12" i="68"/>
  <c r="K12" i="68"/>
  <c r="BJ12" i="68"/>
  <c r="BB12" i="68"/>
  <c r="AS12" i="68"/>
  <c r="AJ12" i="68"/>
  <c r="AA12" i="68"/>
  <c r="R12" i="68"/>
  <c r="J12" i="68"/>
  <c r="BI12" i="68"/>
  <c r="AZ12" i="68"/>
  <c r="AR12" i="68"/>
  <c r="AI12" i="68"/>
  <c r="Z12" i="68"/>
  <c r="Q12" i="68"/>
  <c r="BK19" i="62"/>
  <c r="BC19" i="62"/>
  <c r="AT19" i="62"/>
  <c r="AK19" i="62"/>
  <c r="AB19" i="62"/>
  <c r="S19" i="62"/>
  <c r="K19" i="62"/>
  <c r="BJ19" i="62"/>
  <c r="BB19" i="62"/>
  <c r="AS19" i="62"/>
  <c r="AJ19" i="62"/>
  <c r="BI19" i="62"/>
  <c r="AZ19" i="62"/>
  <c r="AR19" i="62"/>
  <c r="AI19" i="62"/>
  <c r="Z19" i="62"/>
  <c r="Q19" i="62"/>
  <c r="BH19" i="62"/>
  <c r="AY19" i="62"/>
  <c r="AQ19" i="62"/>
  <c r="AH19" i="62"/>
  <c r="Y19" i="62"/>
  <c r="P19" i="62"/>
  <c r="BG19" i="62"/>
  <c r="AX19" i="62"/>
  <c r="AO19" i="62"/>
  <c r="AG19" i="62"/>
  <c r="X19" i="62"/>
  <c r="O19" i="62"/>
  <c r="BF19" i="62"/>
  <c r="AW19" i="62"/>
  <c r="AN19" i="62"/>
  <c r="BE19" i="62"/>
  <c r="AV19" i="62"/>
  <c r="AM19" i="62"/>
  <c r="AD19" i="62"/>
  <c r="V19" i="62"/>
  <c r="M19" i="62"/>
  <c r="BD19" i="62"/>
  <c r="AU19" i="62"/>
  <c r="AL19" i="62"/>
  <c r="AC19" i="62"/>
  <c r="U19" i="62"/>
  <c r="L19" i="62"/>
  <c r="R19" i="62"/>
  <c r="N19" i="62"/>
  <c r="J19" i="62"/>
  <c r="AF19" i="62"/>
  <c r="AA19" i="62"/>
  <c r="W19" i="62"/>
  <c r="BG25" i="67"/>
  <c r="AX25" i="67"/>
  <c r="AO25" i="67"/>
  <c r="AG25" i="67"/>
  <c r="X25" i="67"/>
  <c r="O25" i="67"/>
  <c r="BF25" i="67"/>
  <c r="AW25" i="67"/>
  <c r="AN25" i="67"/>
  <c r="AF25" i="67"/>
  <c r="W25" i="67"/>
  <c r="N25" i="67"/>
  <c r="BE25" i="67"/>
  <c r="AV25" i="67"/>
  <c r="AM25" i="67"/>
  <c r="AD25" i="67"/>
  <c r="V25" i="67"/>
  <c r="M25" i="67"/>
  <c r="BD25" i="67"/>
  <c r="AU25" i="67"/>
  <c r="AL25" i="67"/>
  <c r="AC25" i="67"/>
  <c r="U25" i="67"/>
  <c r="L25" i="67"/>
  <c r="BK25" i="67"/>
  <c r="BC25" i="67"/>
  <c r="AT25" i="67"/>
  <c r="AK25" i="67"/>
  <c r="AB25" i="67"/>
  <c r="S25" i="67"/>
  <c r="K25" i="67"/>
  <c r="BJ25" i="67"/>
  <c r="BB25" i="67"/>
  <c r="AS25" i="67"/>
  <c r="AJ25" i="67"/>
  <c r="AA25" i="67"/>
  <c r="R25" i="67"/>
  <c r="J25" i="67"/>
  <c r="BI25" i="67"/>
  <c r="AZ25" i="67"/>
  <c r="AR25" i="67"/>
  <c r="AI25" i="67"/>
  <c r="Z25" i="67"/>
  <c r="Q25" i="67"/>
  <c r="BH25" i="67"/>
  <c r="AY25" i="67"/>
  <c r="AQ25" i="67"/>
  <c r="AH25" i="67"/>
  <c r="Y25" i="67"/>
  <c r="P25" i="67"/>
  <c r="BH13" i="80"/>
  <c r="AY13" i="80"/>
  <c r="AQ13" i="80"/>
  <c r="AH13" i="80"/>
  <c r="Y13" i="80"/>
  <c r="P13" i="80"/>
  <c r="BG13" i="80"/>
  <c r="AX13" i="80"/>
  <c r="AO13" i="80"/>
  <c r="AG13" i="80"/>
  <c r="X13" i="80"/>
  <c r="O13" i="80"/>
  <c r="BF13" i="80"/>
  <c r="AW13" i="80"/>
  <c r="AN13" i="80"/>
  <c r="AF13" i="80"/>
  <c r="W13" i="80"/>
  <c r="N13" i="80"/>
  <c r="BE13" i="80"/>
  <c r="AV13" i="80"/>
  <c r="AM13" i="80"/>
  <c r="AD13" i="80"/>
  <c r="V13" i="80"/>
  <c r="M13" i="80"/>
  <c r="BD13" i="80"/>
  <c r="AU13" i="80"/>
  <c r="AL13" i="80"/>
  <c r="AC13" i="80"/>
  <c r="U13" i="80"/>
  <c r="L13" i="80"/>
  <c r="BK13" i="80"/>
  <c r="BC13" i="80"/>
  <c r="AT13" i="80"/>
  <c r="AK13" i="80"/>
  <c r="AB13" i="80"/>
  <c r="S13" i="80"/>
  <c r="K13" i="80"/>
  <c r="BJ13" i="80"/>
  <c r="BB13" i="80"/>
  <c r="AS13" i="80"/>
  <c r="AJ13" i="80"/>
  <c r="AA13" i="80"/>
  <c r="R13" i="80"/>
  <c r="J13" i="80"/>
  <c r="BI13" i="80"/>
  <c r="AZ13" i="80"/>
  <c r="AR13" i="80"/>
  <c r="AI13" i="80"/>
  <c r="Z13" i="80"/>
  <c r="Q13" i="80"/>
  <c r="BF19" i="83"/>
  <c r="AW19" i="83"/>
  <c r="AN19" i="83"/>
  <c r="AF19" i="83"/>
  <c r="W19" i="83"/>
  <c r="N19" i="83"/>
  <c r="BE19" i="83"/>
  <c r="AV19" i="83"/>
  <c r="AM19" i="83"/>
  <c r="AD19" i="83"/>
  <c r="V19" i="83"/>
  <c r="M19" i="83"/>
  <c r="BD19" i="83"/>
  <c r="AU19" i="83"/>
  <c r="AL19" i="83"/>
  <c r="AC19" i="83"/>
  <c r="U19" i="83"/>
  <c r="L19" i="83"/>
  <c r="BK19" i="83"/>
  <c r="BC19" i="83"/>
  <c r="AT19" i="83"/>
  <c r="AK19" i="83"/>
  <c r="AB19" i="83"/>
  <c r="S19" i="83"/>
  <c r="K19" i="83"/>
  <c r="BJ19" i="83"/>
  <c r="BB19" i="83"/>
  <c r="AS19" i="83"/>
  <c r="AJ19" i="83"/>
  <c r="AA19" i="83"/>
  <c r="R19" i="83"/>
  <c r="J19" i="83"/>
  <c r="BI19" i="83"/>
  <c r="AZ19" i="83"/>
  <c r="AR19" i="83"/>
  <c r="AI19" i="83"/>
  <c r="Z19" i="83"/>
  <c r="Q19" i="83"/>
  <c r="BH19" i="83"/>
  <c r="AY19" i="83"/>
  <c r="AQ19" i="83"/>
  <c r="AH19" i="83"/>
  <c r="Y19" i="83"/>
  <c r="P19" i="83"/>
  <c r="BG19" i="83"/>
  <c r="AX19" i="83"/>
  <c r="AO19" i="83"/>
  <c r="AG19" i="83"/>
  <c r="X19" i="83"/>
  <c r="O19" i="83"/>
  <c r="BH12" i="95"/>
  <c r="AY12" i="95"/>
  <c r="AQ12" i="95"/>
  <c r="AH12" i="95"/>
  <c r="Y12" i="95"/>
  <c r="P12" i="95"/>
  <c r="BG12" i="95"/>
  <c r="AX12" i="95"/>
  <c r="AO12" i="95"/>
  <c r="AG12" i="95"/>
  <c r="X12" i="95"/>
  <c r="O12" i="95"/>
  <c r="BF12" i="95"/>
  <c r="AW12" i="95"/>
  <c r="AN12" i="95"/>
  <c r="AF12" i="95"/>
  <c r="W12" i="95"/>
  <c r="N12" i="95"/>
  <c r="BE12" i="95"/>
  <c r="AV12" i="95"/>
  <c r="AM12" i="95"/>
  <c r="AD12" i="95"/>
  <c r="V12" i="95"/>
  <c r="M12" i="95"/>
  <c r="BD12" i="95"/>
  <c r="AU12" i="95"/>
  <c r="AL12" i="95"/>
  <c r="AC12" i="95"/>
  <c r="U12" i="95"/>
  <c r="L12" i="95"/>
  <c r="BK12" i="95"/>
  <c r="BC12" i="95"/>
  <c r="AT12" i="95"/>
  <c r="AK12" i="95"/>
  <c r="AB12" i="95"/>
  <c r="S12" i="95"/>
  <c r="K12" i="95"/>
  <c r="BJ12" i="95"/>
  <c r="BB12" i="95"/>
  <c r="AS12" i="95"/>
  <c r="AJ12" i="95"/>
  <c r="AA12" i="95"/>
  <c r="R12" i="95"/>
  <c r="J12" i="95"/>
  <c r="BI12" i="95"/>
  <c r="AZ12" i="95"/>
  <c r="AR12" i="95"/>
  <c r="AI12" i="95"/>
  <c r="Z12" i="95"/>
  <c r="Q12" i="95"/>
  <c r="E19" i="95"/>
  <c r="E19" i="94"/>
  <c r="BE11" i="48"/>
  <c r="AV11" i="48"/>
  <c r="AM11" i="48"/>
  <c r="AD11" i="48"/>
  <c r="V11" i="48"/>
  <c r="M11" i="48"/>
  <c r="BD11" i="48"/>
  <c r="AU11" i="48"/>
  <c r="AL11" i="48"/>
  <c r="AC11" i="48"/>
  <c r="U11" i="48"/>
  <c r="L11" i="48"/>
  <c r="BK11" i="48"/>
  <c r="BC11" i="48"/>
  <c r="AT11" i="48"/>
  <c r="AK11" i="48"/>
  <c r="AB11" i="48"/>
  <c r="S11" i="48"/>
  <c r="K11" i="48"/>
  <c r="BJ11" i="48"/>
  <c r="BB11" i="48"/>
  <c r="AS11" i="48"/>
  <c r="AJ11" i="48"/>
  <c r="AA11" i="48"/>
  <c r="R11" i="48"/>
  <c r="J11" i="48"/>
  <c r="BI11" i="48"/>
  <c r="AZ11" i="48"/>
  <c r="AR11" i="48"/>
  <c r="AI11" i="48"/>
  <c r="Z11" i="48"/>
  <c r="Q11" i="48"/>
  <c r="BH11" i="48"/>
  <c r="AY11" i="48"/>
  <c r="AQ11" i="48"/>
  <c r="AH11" i="48"/>
  <c r="Y11" i="48"/>
  <c r="P11" i="48"/>
  <c r="BG11" i="48"/>
  <c r="AX11" i="48"/>
  <c r="AO11" i="48"/>
  <c r="AG11" i="48"/>
  <c r="X11" i="48"/>
  <c r="O11" i="48"/>
  <c r="BF11" i="48"/>
  <c r="AW11" i="48"/>
  <c r="AN11" i="48"/>
  <c r="AF11" i="48"/>
  <c r="W11" i="48"/>
  <c r="N11" i="48"/>
  <c r="BJ17" i="50"/>
  <c r="BB17" i="50"/>
  <c r="AS17" i="50"/>
  <c r="AJ17" i="50"/>
  <c r="AA17" i="50"/>
  <c r="R17" i="50"/>
  <c r="J17" i="50"/>
  <c r="BI17" i="50"/>
  <c r="AZ17" i="50"/>
  <c r="AR17" i="50"/>
  <c r="AI17" i="50"/>
  <c r="Z17" i="50"/>
  <c r="Q17" i="50"/>
  <c r="BH17" i="50"/>
  <c r="AY17" i="50"/>
  <c r="AQ17" i="50"/>
  <c r="AH17" i="50"/>
  <c r="Y17" i="50"/>
  <c r="P17" i="50"/>
  <c r="BG17" i="50"/>
  <c r="AX17" i="50"/>
  <c r="AO17" i="50"/>
  <c r="AG17" i="50"/>
  <c r="X17" i="50"/>
  <c r="O17" i="50"/>
  <c r="BF17" i="50"/>
  <c r="AW17" i="50"/>
  <c r="AN17" i="50"/>
  <c r="AF17" i="50"/>
  <c r="W17" i="50"/>
  <c r="N17" i="50"/>
  <c r="BE17" i="50"/>
  <c r="AV17" i="50"/>
  <c r="AM17" i="50"/>
  <c r="AD17" i="50"/>
  <c r="V17" i="50"/>
  <c r="M17" i="50"/>
  <c r="BD17" i="50"/>
  <c r="AU17" i="50"/>
  <c r="AL17" i="50"/>
  <c r="AC17" i="50"/>
  <c r="U17" i="50"/>
  <c r="L17" i="50"/>
  <c r="BK17" i="50"/>
  <c r="BC17" i="50"/>
  <c r="AT17" i="50"/>
  <c r="AK17" i="50"/>
  <c r="AB17" i="50"/>
  <c r="S17" i="50"/>
  <c r="K17" i="50"/>
  <c r="BD24" i="46"/>
  <c r="AU24" i="46"/>
  <c r="AL24" i="46"/>
  <c r="AC24" i="46"/>
  <c r="U24" i="46"/>
  <c r="L24" i="46"/>
  <c r="BK24" i="46"/>
  <c r="BC24" i="46"/>
  <c r="AT24" i="46"/>
  <c r="AK24" i="46"/>
  <c r="AB24" i="46"/>
  <c r="S24" i="46"/>
  <c r="K24" i="46"/>
  <c r="BJ24" i="46"/>
  <c r="BB24" i="46"/>
  <c r="AS24" i="46"/>
  <c r="AJ24" i="46"/>
  <c r="AA24" i="46"/>
  <c r="R24" i="46"/>
  <c r="J24" i="46"/>
  <c r="BI24" i="46"/>
  <c r="AZ24" i="46"/>
  <c r="AR24" i="46"/>
  <c r="AI24" i="46"/>
  <c r="Z24" i="46"/>
  <c r="Q24" i="46"/>
  <c r="BH24" i="46"/>
  <c r="AY24" i="46"/>
  <c r="AQ24" i="46"/>
  <c r="AH24" i="46"/>
  <c r="Y24" i="46"/>
  <c r="P24" i="46"/>
  <c r="BG24" i="46"/>
  <c r="AX24" i="46"/>
  <c r="AO24" i="46"/>
  <c r="AG24" i="46"/>
  <c r="X24" i="46"/>
  <c r="O24" i="46"/>
  <c r="BF24" i="46"/>
  <c r="AW24" i="46"/>
  <c r="AN24" i="46"/>
  <c r="AF24" i="46"/>
  <c r="W24" i="46"/>
  <c r="N24" i="46"/>
  <c r="BE24" i="46"/>
  <c r="AV24" i="46"/>
  <c r="AM24" i="46"/>
  <c r="AD24" i="46"/>
  <c r="V24" i="46"/>
  <c r="M24" i="46"/>
  <c r="BD11" i="74"/>
  <c r="AU11" i="74"/>
  <c r="AL11" i="74"/>
  <c r="AC11" i="74"/>
  <c r="U11" i="74"/>
  <c r="L11" i="74"/>
  <c r="BK11" i="74"/>
  <c r="BC11" i="74"/>
  <c r="AT11" i="74"/>
  <c r="AK11" i="74"/>
  <c r="AB11" i="74"/>
  <c r="S11" i="74"/>
  <c r="K11" i="74"/>
  <c r="BJ11" i="74"/>
  <c r="BB11" i="74"/>
  <c r="AS11" i="74"/>
  <c r="AJ11" i="74"/>
  <c r="AA11" i="74"/>
  <c r="R11" i="74"/>
  <c r="J11" i="74"/>
  <c r="BI11" i="74"/>
  <c r="AZ11" i="74"/>
  <c r="AR11" i="74"/>
  <c r="AI11" i="74"/>
  <c r="Z11" i="74"/>
  <c r="Q11" i="74"/>
  <c r="BH11" i="74"/>
  <c r="AY11" i="74"/>
  <c r="AQ11" i="74"/>
  <c r="AH11" i="74"/>
  <c r="Y11" i="74"/>
  <c r="P11" i="74"/>
  <c r="BG11" i="74"/>
  <c r="AX11" i="74"/>
  <c r="AO11" i="74"/>
  <c r="AG11" i="74"/>
  <c r="X11" i="74"/>
  <c r="O11" i="74"/>
  <c r="BF11" i="74"/>
  <c r="AW11" i="74"/>
  <c r="AN11" i="74"/>
  <c r="AF11" i="74"/>
  <c r="W11" i="74"/>
  <c r="N11" i="74"/>
  <c r="BE11" i="74"/>
  <c r="AV11" i="74"/>
  <c r="AM11" i="74"/>
  <c r="AD11" i="74"/>
  <c r="V11" i="74"/>
  <c r="M11" i="74"/>
  <c r="BK17" i="77"/>
  <c r="BC17" i="77"/>
  <c r="AT17" i="77"/>
  <c r="AK17" i="77"/>
  <c r="AB17" i="77"/>
  <c r="S17" i="77"/>
  <c r="K17" i="77"/>
  <c r="BJ17" i="77"/>
  <c r="BB17" i="77"/>
  <c r="AS17" i="77"/>
  <c r="AJ17" i="77"/>
  <c r="AA17" i="77"/>
  <c r="R17" i="77"/>
  <c r="J17" i="77"/>
  <c r="BI17" i="77"/>
  <c r="AZ17" i="77"/>
  <c r="AR17" i="77"/>
  <c r="AI17" i="77"/>
  <c r="Z17" i="77"/>
  <c r="Q17" i="77"/>
  <c r="BH17" i="77"/>
  <c r="AY17" i="77"/>
  <c r="AQ17" i="77"/>
  <c r="AH17" i="77"/>
  <c r="Y17" i="77"/>
  <c r="P17" i="77"/>
  <c r="BG17" i="77"/>
  <c r="AX17" i="77"/>
  <c r="AO17" i="77"/>
  <c r="AG17" i="77"/>
  <c r="X17" i="77"/>
  <c r="O17" i="77"/>
  <c r="BF17" i="77"/>
  <c r="AW17" i="77"/>
  <c r="AN17" i="77"/>
  <c r="AF17" i="77"/>
  <c r="W17" i="77"/>
  <c r="N17" i="77"/>
  <c r="BE17" i="77"/>
  <c r="AV17" i="77"/>
  <c r="AM17" i="77"/>
  <c r="AD17" i="77"/>
  <c r="V17" i="77"/>
  <c r="M17" i="77"/>
  <c r="BD17" i="77"/>
  <c r="AU17" i="77"/>
  <c r="AL17" i="77"/>
  <c r="AC17" i="77"/>
  <c r="U17" i="77"/>
  <c r="L17" i="77"/>
  <c r="BK24" i="73"/>
  <c r="BC24" i="73"/>
  <c r="AT24" i="73"/>
  <c r="AK24" i="73"/>
  <c r="AB24" i="73"/>
  <c r="S24" i="73"/>
  <c r="K24" i="73"/>
  <c r="BJ24" i="73"/>
  <c r="BB24" i="73"/>
  <c r="AS24" i="73"/>
  <c r="AJ24" i="73"/>
  <c r="AA24" i="73"/>
  <c r="R24" i="73"/>
  <c r="J24" i="73"/>
  <c r="BI24" i="73"/>
  <c r="AZ24" i="73"/>
  <c r="AR24" i="73"/>
  <c r="AI24" i="73"/>
  <c r="Z24" i="73"/>
  <c r="Q24" i="73"/>
  <c r="BH24" i="73"/>
  <c r="AY24" i="73"/>
  <c r="AQ24" i="73"/>
  <c r="AH24" i="73"/>
  <c r="Y24" i="73"/>
  <c r="P24" i="73"/>
  <c r="BG24" i="73"/>
  <c r="AX24" i="73"/>
  <c r="AO24" i="73"/>
  <c r="AG24" i="73"/>
  <c r="X24" i="73"/>
  <c r="O24" i="73"/>
  <c r="BF24" i="73"/>
  <c r="AW24" i="73"/>
  <c r="AN24" i="73"/>
  <c r="AF24" i="73"/>
  <c r="W24" i="73"/>
  <c r="N24" i="73"/>
  <c r="BE24" i="73"/>
  <c r="AV24" i="73"/>
  <c r="AM24" i="73"/>
  <c r="AD24" i="73"/>
  <c r="V24" i="73"/>
  <c r="M24" i="73"/>
  <c r="BD24" i="73"/>
  <c r="AU24" i="73"/>
  <c r="AL24" i="73"/>
  <c r="AC24" i="73"/>
  <c r="U24" i="73"/>
  <c r="L24" i="73"/>
  <c r="BE10" i="92"/>
  <c r="AV10" i="92"/>
  <c r="AM10" i="92"/>
  <c r="AD10" i="92"/>
  <c r="V10" i="92"/>
  <c r="M10" i="92"/>
  <c r="BD10" i="92"/>
  <c r="AU10" i="92"/>
  <c r="AL10" i="92"/>
  <c r="AC10" i="92"/>
  <c r="U10" i="92"/>
  <c r="L10" i="92"/>
  <c r="BK10" i="92"/>
  <c r="BC10" i="92"/>
  <c r="AT10" i="92"/>
  <c r="AK10" i="92"/>
  <c r="AB10" i="92"/>
  <c r="S10" i="92"/>
  <c r="K10" i="92"/>
  <c r="BJ10" i="92"/>
  <c r="BB10" i="92"/>
  <c r="AS10" i="92"/>
  <c r="AJ10" i="92"/>
  <c r="AA10" i="92"/>
  <c r="R10" i="92"/>
  <c r="J10" i="92"/>
  <c r="BI10" i="92"/>
  <c r="AZ10" i="92"/>
  <c r="AR10" i="92"/>
  <c r="AI10" i="92"/>
  <c r="Z10" i="92"/>
  <c r="Q10" i="92"/>
  <c r="BH10" i="92"/>
  <c r="AY10" i="92"/>
  <c r="AQ10" i="92"/>
  <c r="AH10" i="92"/>
  <c r="Y10" i="92"/>
  <c r="P10" i="92"/>
  <c r="BG10" i="92"/>
  <c r="AX10" i="92"/>
  <c r="AO10" i="92"/>
  <c r="AG10" i="92"/>
  <c r="X10" i="92"/>
  <c r="O10" i="92"/>
  <c r="BF10" i="92"/>
  <c r="AW10" i="92"/>
  <c r="AN10" i="92"/>
  <c r="AF10" i="92"/>
  <c r="W10" i="92"/>
  <c r="N10" i="92"/>
  <c r="BI17" i="89"/>
  <c r="AZ17" i="89"/>
  <c r="AR17" i="89"/>
  <c r="AI17" i="89"/>
  <c r="Z17" i="89"/>
  <c r="Q17" i="89"/>
  <c r="BH17" i="89"/>
  <c r="AY17" i="89"/>
  <c r="AQ17" i="89"/>
  <c r="AH17" i="89"/>
  <c r="Y17" i="89"/>
  <c r="P17" i="89"/>
  <c r="BG17" i="89"/>
  <c r="AX17" i="89"/>
  <c r="AO17" i="89"/>
  <c r="AG17" i="89"/>
  <c r="X17" i="89"/>
  <c r="O17" i="89"/>
  <c r="BF17" i="89"/>
  <c r="AW17" i="89"/>
  <c r="AN17" i="89"/>
  <c r="AF17" i="89"/>
  <c r="W17" i="89"/>
  <c r="N17" i="89"/>
  <c r="BE17" i="89"/>
  <c r="AV17" i="89"/>
  <c r="AM17" i="89"/>
  <c r="AD17" i="89"/>
  <c r="V17" i="89"/>
  <c r="M17" i="89"/>
  <c r="BD17" i="89"/>
  <c r="AU17" i="89"/>
  <c r="AL17" i="89"/>
  <c r="AC17" i="89"/>
  <c r="U17" i="89"/>
  <c r="L17" i="89"/>
  <c r="BK17" i="89"/>
  <c r="BC17" i="89"/>
  <c r="AT17" i="89"/>
  <c r="AK17" i="89"/>
  <c r="AB17" i="89"/>
  <c r="S17" i="89"/>
  <c r="K17" i="89"/>
  <c r="AA17" i="89"/>
  <c r="R17" i="89"/>
  <c r="J17" i="89"/>
  <c r="BJ17" i="89"/>
  <c r="BB17" i="89"/>
  <c r="AS17" i="89"/>
  <c r="AJ17" i="89"/>
  <c r="BD23" i="91"/>
  <c r="AU23" i="91"/>
  <c r="AL23" i="91"/>
  <c r="AC23" i="91"/>
  <c r="U23" i="91"/>
  <c r="L23" i="91"/>
  <c r="BK23" i="91"/>
  <c r="BC23" i="91"/>
  <c r="AT23" i="91"/>
  <c r="AK23" i="91"/>
  <c r="AB23" i="91"/>
  <c r="S23" i="91"/>
  <c r="K23" i="91"/>
  <c r="BJ23" i="91"/>
  <c r="BB23" i="91"/>
  <c r="AS23" i="91"/>
  <c r="AJ23" i="91"/>
  <c r="AA23" i="91"/>
  <c r="R23" i="91"/>
  <c r="J23" i="91"/>
  <c r="BI23" i="91"/>
  <c r="AZ23" i="91"/>
  <c r="AR23" i="91"/>
  <c r="AI23" i="91"/>
  <c r="Z23" i="91"/>
  <c r="Q23" i="91"/>
  <c r="BG23" i="91"/>
  <c r="AX23" i="91"/>
  <c r="AO23" i="91"/>
  <c r="AG23" i="91"/>
  <c r="X23" i="91"/>
  <c r="O23" i="91"/>
  <c r="BF23" i="91"/>
  <c r="AW23" i="91"/>
  <c r="AN23" i="91"/>
  <c r="AF23" i="91"/>
  <c r="W23" i="91"/>
  <c r="N23" i="91"/>
  <c r="AV23" i="91"/>
  <c r="M23" i="91"/>
  <c r="AQ23" i="91"/>
  <c r="AM23" i="91"/>
  <c r="AH23" i="91"/>
  <c r="AD23" i="91"/>
  <c r="BH23" i="91"/>
  <c r="Y23" i="91"/>
  <c r="BE23" i="91"/>
  <c r="V23" i="91"/>
  <c r="AY23" i="91"/>
  <c r="P23" i="91"/>
  <c r="BI24" i="92"/>
  <c r="AZ24" i="92"/>
  <c r="AR24" i="92"/>
  <c r="AI24" i="92"/>
  <c r="Z24" i="92"/>
  <c r="Q24" i="92"/>
  <c r="BH24" i="92"/>
  <c r="BG24" i="92"/>
  <c r="AX24" i="92"/>
  <c r="AO24" i="92"/>
  <c r="AG24" i="92"/>
  <c r="X24" i="92"/>
  <c r="O24" i="92"/>
  <c r="BE24" i="92"/>
  <c r="AV24" i="92"/>
  <c r="AM24" i="92"/>
  <c r="AD24" i="92"/>
  <c r="V24" i="92"/>
  <c r="M24" i="92"/>
  <c r="BD24" i="92"/>
  <c r="AU24" i="92"/>
  <c r="AL24" i="92"/>
  <c r="AC24" i="92"/>
  <c r="U24" i="92"/>
  <c r="L24" i="92"/>
  <c r="BJ24" i="92"/>
  <c r="AQ24" i="92"/>
  <c r="Y24" i="92"/>
  <c r="BF24" i="92"/>
  <c r="AN24" i="92"/>
  <c r="W24" i="92"/>
  <c r="BC24" i="92"/>
  <c r="AK24" i="92"/>
  <c r="S24" i="92"/>
  <c r="BB24" i="92"/>
  <c r="AJ24" i="92"/>
  <c r="R24" i="92"/>
  <c r="AY24" i="92"/>
  <c r="AH24" i="92"/>
  <c r="P24" i="92"/>
  <c r="AW24" i="92"/>
  <c r="AF24" i="92"/>
  <c r="N24" i="92"/>
  <c r="AT24" i="92"/>
  <c r="AB24" i="92"/>
  <c r="K24" i="92"/>
  <c r="BK24" i="92"/>
  <c r="AS24" i="92"/>
  <c r="AA24" i="92"/>
  <c r="J24" i="92"/>
  <c r="BH12" i="88"/>
  <c r="AY12" i="88"/>
  <c r="AQ12" i="88"/>
  <c r="AH12" i="88"/>
  <c r="Y12" i="88"/>
  <c r="P12" i="88"/>
  <c r="BG12" i="88"/>
  <c r="AX12" i="88"/>
  <c r="AO12" i="88"/>
  <c r="AG12" i="88"/>
  <c r="X12" i="88"/>
  <c r="O12" i="88"/>
  <c r="BF12" i="88"/>
  <c r="AW12" i="88"/>
  <c r="AN12" i="88"/>
  <c r="AF12" i="88"/>
  <c r="W12" i="88"/>
  <c r="N12" i="88"/>
  <c r="BE12" i="88"/>
  <c r="AV12" i="88"/>
  <c r="AM12" i="88"/>
  <c r="AD12" i="88"/>
  <c r="V12" i="88"/>
  <c r="M12" i="88"/>
  <c r="BK12" i="88"/>
  <c r="BC12" i="88"/>
  <c r="AT12" i="88"/>
  <c r="AK12" i="88"/>
  <c r="AB12" i="88"/>
  <c r="S12" i="88"/>
  <c r="K12" i="88"/>
  <c r="BJ12" i="88"/>
  <c r="BB12" i="88"/>
  <c r="AS12" i="88"/>
  <c r="AJ12" i="88"/>
  <c r="AA12" i="88"/>
  <c r="R12" i="88"/>
  <c r="J12" i="88"/>
  <c r="AI12" i="88"/>
  <c r="AC12" i="88"/>
  <c r="BI12" i="88"/>
  <c r="Z12" i="88"/>
  <c r="BD12" i="88"/>
  <c r="U12" i="88"/>
  <c r="AZ12" i="88"/>
  <c r="Q12" i="88"/>
  <c r="AU12" i="88"/>
  <c r="L12" i="88"/>
  <c r="AR12" i="88"/>
  <c r="AL12" i="88"/>
  <c r="BI17" i="85"/>
  <c r="AZ17" i="85"/>
  <c r="AR17" i="85"/>
  <c r="AI17" i="85"/>
  <c r="Z17" i="85"/>
  <c r="Q17" i="85"/>
  <c r="BH17" i="85"/>
  <c r="AY17" i="85"/>
  <c r="AQ17" i="85"/>
  <c r="AH17" i="85"/>
  <c r="Y17" i="85"/>
  <c r="P17" i="85"/>
  <c r="BG17" i="85"/>
  <c r="AX17" i="85"/>
  <c r="AO17" i="85"/>
  <c r="AG17" i="85"/>
  <c r="X17" i="85"/>
  <c r="O17" i="85"/>
  <c r="BF17" i="85"/>
  <c r="AW17" i="85"/>
  <c r="AN17" i="85"/>
  <c r="AF17" i="85"/>
  <c r="W17" i="85"/>
  <c r="N17" i="85"/>
  <c r="BE17" i="85"/>
  <c r="AV17" i="85"/>
  <c r="AM17" i="85"/>
  <c r="AD17" i="85"/>
  <c r="V17" i="85"/>
  <c r="M17" i="85"/>
  <c r="BD17" i="85"/>
  <c r="AU17" i="85"/>
  <c r="AL17" i="85"/>
  <c r="AC17" i="85"/>
  <c r="U17" i="85"/>
  <c r="L17" i="85"/>
  <c r="BK17" i="85"/>
  <c r="BC17" i="85"/>
  <c r="AT17" i="85"/>
  <c r="AK17" i="85"/>
  <c r="AB17" i="85"/>
  <c r="S17" i="85"/>
  <c r="K17" i="85"/>
  <c r="BJ17" i="85"/>
  <c r="BB17" i="85"/>
  <c r="AS17" i="85"/>
  <c r="AJ17" i="85"/>
  <c r="AA17" i="85"/>
  <c r="R17" i="85"/>
  <c r="J17" i="85"/>
  <c r="D22" i="95"/>
  <c r="D22" i="96"/>
  <c r="D22" i="85"/>
  <c r="D22" i="80"/>
  <c r="D22" i="77"/>
  <c r="BH12" i="74"/>
  <c r="AY12" i="74"/>
  <c r="AQ12" i="74"/>
  <c r="AH12" i="74"/>
  <c r="Y12" i="74"/>
  <c r="P12" i="74"/>
  <c r="BG12" i="74"/>
  <c r="AX12" i="74"/>
  <c r="AO12" i="74"/>
  <c r="AG12" i="74"/>
  <c r="X12" i="74"/>
  <c r="O12" i="74"/>
  <c r="BF12" i="74"/>
  <c r="AW12" i="74"/>
  <c r="AN12" i="74"/>
  <c r="AF12" i="74"/>
  <c r="W12" i="74"/>
  <c r="N12" i="74"/>
  <c r="BE12" i="74"/>
  <c r="AV12" i="74"/>
  <c r="AM12" i="74"/>
  <c r="AD12" i="74"/>
  <c r="V12" i="74"/>
  <c r="M12" i="74"/>
  <c r="BD12" i="74"/>
  <c r="AU12" i="74"/>
  <c r="AL12" i="74"/>
  <c r="AC12" i="74"/>
  <c r="U12" i="74"/>
  <c r="L12" i="74"/>
  <c r="BK12" i="74"/>
  <c r="BC12" i="74"/>
  <c r="AT12" i="74"/>
  <c r="AK12" i="74"/>
  <c r="AB12" i="74"/>
  <c r="S12" i="74"/>
  <c r="K12" i="74"/>
  <c r="BJ12" i="74"/>
  <c r="BB12" i="74"/>
  <c r="AS12" i="74"/>
  <c r="AJ12" i="74"/>
  <c r="AA12" i="74"/>
  <c r="R12" i="74"/>
  <c r="J12" i="74"/>
  <c r="BI12" i="74"/>
  <c r="AZ12" i="74"/>
  <c r="AR12" i="74"/>
  <c r="AI12" i="74"/>
  <c r="Z12" i="74"/>
  <c r="Q12" i="74"/>
  <c r="BJ19" i="66"/>
  <c r="BB19" i="66"/>
  <c r="AS19" i="66"/>
  <c r="AJ19" i="66"/>
  <c r="AA19" i="66"/>
  <c r="R19" i="66"/>
  <c r="J19" i="66"/>
  <c r="BI19" i="66"/>
  <c r="AZ19" i="66"/>
  <c r="AR19" i="66"/>
  <c r="AI19" i="66"/>
  <c r="Z19" i="66"/>
  <c r="Q19" i="66"/>
  <c r="BH19" i="66"/>
  <c r="AY19" i="66"/>
  <c r="AQ19" i="66"/>
  <c r="AH19" i="66"/>
  <c r="Y19" i="66"/>
  <c r="P19" i="66"/>
  <c r="BG19" i="66"/>
  <c r="AX19" i="66"/>
  <c r="AO19" i="66"/>
  <c r="AG19" i="66"/>
  <c r="X19" i="66"/>
  <c r="O19" i="66"/>
  <c r="BF19" i="66"/>
  <c r="AW19" i="66"/>
  <c r="AN19" i="66"/>
  <c r="AF19" i="66"/>
  <c r="W19" i="66"/>
  <c r="N19" i="66"/>
  <c r="BE19" i="66"/>
  <c r="AV19" i="66"/>
  <c r="AM19" i="66"/>
  <c r="AD19" i="66"/>
  <c r="V19" i="66"/>
  <c r="M19" i="66"/>
  <c r="BD19" i="66"/>
  <c r="AU19" i="66"/>
  <c r="AL19" i="66"/>
  <c r="AC19" i="66"/>
  <c r="U19" i="66"/>
  <c r="L19" i="66"/>
  <c r="BK19" i="66"/>
  <c r="BC19" i="66"/>
  <c r="AT19" i="66"/>
  <c r="AK19" i="66"/>
  <c r="AB19" i="66"/>
  <c r="S19" i="66"/>
  <c r="K19" i="66"/>
  <c r="BJ23" i="50"/>
  <c r="BB23" i="50"/>
  <c r="AS23" i="50"/>
  <c r="AJ23" i="50"/>
  <c r="AA23" i="50"/>
  <c r="R23" i="50"/>
  <c r="J23" i="50"/>
  <c r="BI23" i="50"/>
  <c r="AZ23" i="50"/>
  <c r="AR23" i="50"/>
  <c r="AI23" i="50"/>
  <c r="Z23" i="50"/>
  <c r="Q23" i="50"/>
  <c r="BH23" i="50"/>
  <c r="AY23" i="50"/>
  <c r="AQ23" i="50"/>
  <c r="AH23" i="50"/>
  <c r="Y23" i="50"/>
  <c r="P23" i="50"/>
  <c r="BG23" i="50"/>
  <c r="AX23" i="50"/>
  <c r="AO23" i="50"/>
  <c r="AG23" i="50"/>
  <c r="X23" i="50"/>
  <c r="O23" i="50"/>
  <c r="BF23" i="50"/>
  <c r="AW23" i="50"/>
  <c r="AN23" i="50"/>
  <c r="AF23" i="50"/>
  <c r="W23" i="50"/>
  <c r="N23" i="50"/>
  <c r="BE23" i="50"/>
  <c r="AV23" i="50"/>
  <c r="AM23" i="50"/>
  <c r="AD23" i="50"/>
  <c r="V23" i="50"/>
  <c r="M23" i="50"/>
  <c r="BD23" i="50"/>
  <c r="AU23" i="50"/>
  <c r="AL23" i="50"/>
  <c r="AC23" i="50"/>
  <c r="U23" i="50"/>
  <c r="L23" i="50"/>
  <c r="BK23" i="50"/>
  <c r="BC23" i="50"/>
  <c r="AT23" i="50"/>
  <c r="AK23" i="50"/>
  <c r="AB23" i="50"/>
  <c r="S23" i="50"/>
  <c r="K23" i="50"/>
  <c r="BG12" i="45"/>
  <c r="AX12" i="45"/>
  <c r="AO12" i="45"/>
  <c r="AG12" i="45"/>
  <c r="X12" i="45"/>
  <c r="O12" i="45"/>
  <c r="BF12" i="45"/>
  <c r="AW12" i="45"/>
  <c r="AN12" i="45"/>
  <c r="AF12" i="45"/>
  <c r="W12" i="45"/>
  <c r="N12" i="45"/>
  <c r="BE12" i="45"/>
  <c r="AV12" i="45"/>
  <c r="AM12" i="45"/>
  <c r="AD12" i="45"/>
  <c r="V12" i="45"/>
  <c r="M12" i="45"/>
  <c r="BD12" i="45"/>
  <c r="AU12" i="45"/>
  <c r="AL12" i="45"/>
  <c r="AC12" i="45"/>
  <c r="U12" i="45"/>
  <c r="L12" i="45"/>
  <c r="BK12" i="45"/>
  <c r="BC12" i="45"/>
  <c r="AT12" i="45"/>
  <c r="AK12" i="45"/>
  <c r="AB12" i="45"/>
  <c r="S12" i="45"/>
  <c r="K12" i="45"/>
  <c r="BJ12" i="45"/>
  <c r="BB12" i="45"/>
  <c r="AS12" i="45"/>
  <c r="AJ12" i="45"/>
  <c r="AA12" i="45"/>
  <c r="R12" i="45"/>
  <c r="J12" i="45"/>
  <c r="BI12" i="45"/>
  <c r="AZ12" i="45"/>
  <c r="AR12" i="45"/>
  <c r="AI12" i="45"/>
  <c r="Z12" i="45"/>
  <c r="Q12" i="45"/>
  <c r="BH12" i="45"/>
  <c r="AY12" i="45"/>
  <c r="AQ12" i="45"/>
  <c r="AH12" i="45"/>
  <c r="Y12" i="45"/>
  <c r="P12" i="45"/>
  <c r="BK19" i="86"/>
  <c r="BC19" i="86"/>
  <c r="AT19" i="86"/>
  <c r="AK19" i="86"/>
  <c r="AB19" i="86"/>
  <c r="S19" i="86"/>
  <c r="K19" i="86"/>
  <c r="BJ19" i="86"/>
  <c r="BB19" i="86"/>
  <c r="AS19" i="86"/>
  <c r="AJ19" i="86"/>
  <c r="AA19" i="86"/>
  <c r="R19" i="86"/>
  <c r="J19" i="86"/>
  <c r="BI19" i="86"/>
  <c r="AZ19" i="86"/>
  <c r="AR19" i="86"/>
  <c r="AI19" i="86"/>
  <c r="Z19" i="86"/>
  <c r="Q19" i="86"/>
  <c r="BH19" i="86"/>
  <c r="AY19" i="86"/>
  <c r="AQ19" i="86"/>
  <c r="AH19" i="86"/>
  <c r="Y19" i="86"/>
  <c r="P19" i="86"/>
  <c r="BG19" i="86"/>
  <c r="AX19" i="86"/>
  <c r="AO19" i="86"/>
  <c r="AG19" i="86"/>
  <c r="X19" i="86"/>
  <c r="O19" i="86"/>
  <c r="BF19" i="86"/>
  <c r="AW19" i="86"/>
  <c r="AN19" i="86"/>
  <c r="AF19" i="86"/>
  <c r="W19" i="86"/>
  <c r="N19" i="86"/>
  <c r="BE19" i="86"/>
  <c r="AV19" i="86"/>
  <c r="AM19" i="86"/>
  <c r="AD19" i="86"/>
  <c r="V19" i="86"/>
  <c r="M19" i="86"/>
  <c r="BD19" i="86"/>
  <c r="AU19" i="86"/>
  <c r="AL19" i="86"/>
  <c r="AC19" i="86"/>
  <c r="U19" i="86"/>
  <c r="L19" i="86"/>
  <c r="BG14" i="77"/>
  <c r="AX14" i="77"/>
  <c r="AO14" i="77"/>
  <c r="AG14" i="77"/>
  <c r="X14" i="77"/>
  <c r="O14" i="77"/>
  <c r="BF14" i="77"/>
  <c r="AW14" i="77"/>
  <c r="AN14" i="77"/>
  <c r="AF14" i="77"/>
  <c r="W14" i="77"/>
  <c r="N14" i="77"/>
  <c r="BE14" i="77"/>
  <c r="AV14" i="77"/>
  <c r="AM14" i="77"/>
  <c r="AD14" i="77"/>
  <c r="V14" i="77"/>
  <c r="M14" i="77"/>
  <c r="BD14" i="77"/>
  <c r="AU14" i="77"/>
  <c r="AL14" i="77"/>
  <c r="AC14" i="77"/>
  <c r="U14" i="77"/>
  <c r="L14" i="77"/>
  <c r="BK14" i="77"/>
  <c r="BC14" i="77"/>
  <c r="AT14" i="77"/>
  <c r="AK14" i="77"/>
  <c r="AB14" i="77"/>
  <c r="S14" i="77"/>
  <c r="K14" i="77"/>
  <c r="BJ14" i="77"/>
  <c r="BB14" i="77"/>
  <c r="AS14" i="77"/>
  <c r="AJ14" i="77"/>
  <c r="AA14" i="77"/>
  <c r="R14" i="77"/>
  <c r="J14" i="77"/>
  <c r="BI14" i="77"/>
  <c r="AZ14" i="77"/>
  <c r="AR14" i="77"/>
  <c r="AI14" i="77"/>
  <c r="Z14" i="77"/>
  <c r="Q14" i="77"/>
  <c r="BH14" i="77"/>
  <c r="AY14" i="77"/>
  <c r="AQ14" i="77"/>
  <c r="AH14" i="77"/>
  <c r="Y14" i="77"/>
  <c r="P14" i="77"/>
  <c r="BF20" i="66"/>
  <c r="AW20" i="66"/>
  <c r="AN20" i="66"/>
  <c r="AF20" i="66"/>
  <c r="W20" i="66"/>
  <c r="N20" i="66"/>
  <c r="BE20" i="66"/>
  <c r="AV20" i="66"/>
  <c r="AM20" i="66"/>
  <c r="AD20" i="66"/>
  <c r="V20" i="66"/>
  <c r="M20" i="66"/>
  <c r="BD20" i="66"/>
  <c r="AU20" i="66"/>
  <c r="AL20" i="66"/>
  <c r="AC20" i="66"/>
  <c r="U20" i="66"/>
  <c r="L20" i="66"/>
  <c r="BK20" i="66"/>
  <c r="BC20" i="66"/>
  <c r="AT20" i="66"/>
  <c r="AK20" i="66"/>
  <c r="AB20" i="66"/>
  <c r="S20" i="66"/>
  <c r="K20" i="66"/>
  <c r="BJ20" i="66"/>
  <c r="BB20" i="66"/>
  <c r="AS20" i="66"/>
  <c r="AJ20" i="66"/>
  <c r="AA20" i="66"/>
  <c r="R20" i="66"/>
  <c r="J20" i="66"/>
  <c r="BI20" i="66"/>
  <c r="AZ20" i="66"/>
  <c r="AR20" i="66"/>
  <c r="AI20" i="66"/>
  <c r="Z20" i="66"/>
  <c r="Q20" i="66"/>
  <c r="BH20" i="66"/>
  <c r="AY20" i="66"/>
  <c r="AQ20" i="66"/>
  <c r="AH20" i="66"/>
  <c r="Y20" i="66"/>
  <c r="P20" i="66"/>
  <c r="BG20" i="66"/>
  <c r="AX20" i="66"/>
  <c r="AO20" i="66"/>
  <c r="AG20" i="66"/>
  <c r="X20" i="66"/>
  <c r="O20" i="66"/>
  <c r="BF21" i="44"/>
  <c r="AW21" i="44"/>
  <c r="AN21" i="44"/>
  <c r="AF21" i="44"/>
  <c r="W21" i="44"/>
  <c r="N21" i="44"/>
  <c r="BE21" i="44"/>
  <c r="AV21" i="44"/>
  <c r="AM21" i="44"/>
  <c r="AD21" i="44"/>
  <c r="V21" i="44"/>
  <c r="M21" i="44"/>
  <c r="BD21" i="44"/>
  <c r="AU21" i="44"/>
  <c r="AL21" i="44"/>
  <c r="AC21" i="44"/>
  <c r="U21" i="44"/>
  <c r="L21" i="44"/>
  <c r="BK21" i="44"/>
  <c r="BC21" i="44"/>
  <c r="AT21" i="44"/>
  <c r="AK21" i="44"/>
  <c r="AB21" i="44"/>
  <c r="S21" i="44"/>
  <c r="K21" i="44"/>
  <c r="BJ21" i="44"/>
  <c r="BB21" i="44"/>
  <c r="AS21" i="44"/>
  <c r="AJ21" i="44"/>
  <c r="AA21" i="44"/>
  <c r="R21" i="44"/>
  <c r="J21" i="44"/>
  <c r="BI21" i="44"/>
  <c r="AZ21" i="44"/>
  <c r="AR21" i="44"/>
  <c r="AI21" i="44"/>
  <c r="Z21" i="44"/>
  <c r="Q21" i="44"/>
  <c r="BH21" i="44"/>
  <c r="AY21" i="44"/>
  <c r="AQ21" i="44"/>
  <c r="AH21" i="44"/>
  <c r="Y21" i="44"/>
  <c r="P21" i="44"/>
  <c r="BG21" i="44"/>
  <c r="AX21" i="44"/>
  <c r="AO21" i="44"/>
  <c r="AG21" i="44"/>
  <c r="X21" i="44"/>
  <c r="O21" i="44"/>
  <c r="BI13" i="96"/>
  <c r="AZ13" i="96"/>
  <c r="AR13" i="96"/>
  <c r="AI13" i="96"/>
  <c r="Z13" i="96"/>
  <c r="Q13" i="96"/>
  <c r="BH13" i="96"/>
  <c r="AY13" i="96"/>
  <c r="AQ13" i="96"/>
  <c r="AH13" i="96"/>
  <c r="Y13" i="96"/>
  <c r="P13" i="96"/>
  <c r="BG13" i="96"/>
  <c r="AX13" i="96"/>
  <c r="AO13" i="96"/>
  <c r="AG13" i="96"/>
  <c r="X13" i="96"/>
  <c r="O13" i="96"/>
  <c r="BF13" i="96"/>
  <c r="AW13" i="96"/>
  <c r="AN13" i="96"/>
  <c r="AF13" i="96"/>
  <c r="W13" i="96"/>
  <c r="N13" i="96"/>
  <c r="BE13" i="96"/>
  <c r="AV13" i="96"/>
  <c r="AM13" i="96"/>
  <c r="AD13" i="96"/>
  <c r="V13" i="96"/>
  <c r="M13" i="96"/>
  <c r="BD13" i="96"/>
  <c r="AU13" i="96"/>
  <c r="AL13" i="96"/>
  <c r="AC13" i="96"/>
  <c r="U13" i="96"/>
  <c r="L13" i="96"/>
  <c r="BK13" i="96"/>
  <c r="BC13" i="96"/>
  <c r="AT13" i="96"/>
  <c r="AK13" i="96"/>
  <c r="AB13" i="96"/>
  <c r="S13" i="96"/>
  <c r="K13" i="96"/>
  <c r="AA13" i="96"/>
  <c r="R13" i="96"/>
  <c r="J13" i="96"/>
  <c r="BJ13" i="96"/>
  <c r="BB13" i="96"/>
  <c r="AS13" i="96"/>
  <c r="AJ13" i="96"/>
  <c r="BH16" i="91"/>
  <c r="AY16" i="91"/>
  <c r="AQ16" i="91"/>
  <c r="AH16" i="91"/>
  <c r="Y16" i="91"/>
  <c r="P16" i="91"/>
  <c r="BG16" i="91"/>
  <c r="AX16" i="91"/>
  <c r="AO16" i="91"/>
  <c r="AG16" i="91"/>
  <c r="X16" i="91"/>
  <c r="O16" i="91"/>
  <c r="BF16" i="91"/>
  <c r="AW16" i="91"/>
  <c r="AN16" i="91"/>
  <c r="AF16" i="91"/>
  <c r="W16" i="91"/>
  <c r="N16" i="91"/>
  <c r="BE16" i="91"/>
  <c r="AV16" i="91"/>
  <c r="AM16" i="91"/>
  <c r="AD16" i="91"/>
  <c r="V16" i="91"/>
  <c r="M16" i="91"/>
  <c r="BK16" i="91"/>
  <c r="BC16" i="91"/>
  <c r="AT16" i="91"/>
  <c r="AK16" i="91"/>
  <c r="AB16" i="91"/>
  <c r="S16" i="91"/>
  <c r="K16" i="91"/>
  <c r="BJ16" i="91"/>
  <c r="BB16" i="91"/>
  <c r="AS16" i="91"/>
  <c r="AJ16" i="91"/>
  <c r="AA16" i="91"/>
  <c r="R16" i="91"/>
  <c r="J16" i="91"/>
  <c r="BI16" i="91"/>
  <c r="Z16" i="91"/>
  <c r="BD16" i="91"/>
  <c r="U16" i="91"/>
  <c r="AZ16" i="91"/>
  <c r="Q16" i="91"/>
  <c r="AU16" i="91"/>
  <c r="L16" i="91"/>
  <c r="AR16" i="91"/>
  <c r="AL16" i="91"/>
  <c r="AI16" i="91"/>
  <c r="AC16" i="91"/>
  <c r="BG20" i="86"/>
  <c r="AX20" i="86"/>
  <c r="AO20" i="86"/>
  <c r="AG20" i="86"/>
  <c r="X20" i="86"/>
  <c r="O20" i="86"/>
  <c r="BF20" i="86"/>
  <c r="AW20" i="86"/>
  <c r="AN20" i="86"/>
  <c r="AF20" i="86"/>
  <c r="W20" i="86"/>
  <c r="N20" i="86"/>
  <c r="BE20" i="86"/>
  <c r="AV20" i="86"/>
  <c r="AM20" i="86"/>
  <c r="AD20" i="86"/>
  <c r="V20" i="86"/>
  <c r="M20" i="86"/>
  <c r="BD20" i="86"/>
  <c r="AU20" i="86"/>
  <c r="AL20" i="86"/>
  <c r="AC20" i="86"/>
  <c r="U20" i="86"/>
  <c r="L20" i="86"/>
  <c r="BK20" i="86"/>
  <c r="BC20" i="86"/>
  <c r="AT20" i="86"/>
  <c r="AK20" i="86"/>
  <c r="AB20" i="86"/>
  <c r="S20" i="86"/>
  <c r="K20" i="86"/>
  <c r="BJ20" i="86"/>
  <c r="BB20" i="86"/>
  <c r="AS20" i="86"/>
  <c r="AJ20" i="86"/>
  <c r="AA20" i="86"/>
  <c r="R20" i="86"/>
  <c r="J20" i="86"/>
  <c r="BI20" i="86"/>
  <c r="AZ20" i="86"/>
  <c r="AR20" i="86"/>
  <c r="AI20" i="86"/>
  <c r="Z20" i="86"/>
  <c r="Q20" i="86"/>
  <c r="BH20" i="86"/>
  <c r="AY20" i="86"/>
  <c r="AQ20" i="86"/>
  <c r="AH20" i="86"/>
  <c r="Y20" i="86"/>
  <c r="P20" i="86"/>
  <c r="BK15" i="77"/>
  <c r="BC15" i="77"/>
  <c r="AT15" i="77"/>
  <c r="AK15" i="77"/>
  <c r="AB15" i="77"/>
  <c r="S15" i="77"/>
  <c r="K15" i="77"/>
  <c r="BJ15" i="77"/>
  <c r="BB15" i="77"/>
  <c r="AS15" i="77"/>
  <c r="AJ15" i="77"/>
  <c r="AA15" i="77"/>
  <c r="R15" i="77"/>
  <c r="J15" i="77"/>
  <c r="BI15" i="77"/>
  <c r="AZ15" i="77"/>
  <c r="AR15" i="77"/>
  <c r="AI15" i="77"/>
  <c r="Z15" i="77"/>
  <c r="Q15" i="77"/>
  <c r="BH15" i="77"/>
  <c r="AY15" i="77"/>
  <c r="AQ15" i="77"/>
  <c r="AH15" i="77"/>
  <c r="Y15" i="77"/>
  <c r="P15" i="77"/>
  <c r="BG15" i="77"/>
  <c r="AX15" i="77"/>
  <c r="AO15" i="77"/>
  <c r="AG15" i="77"/>
  <c r="X15" i="77"/>
  <c r="O15" i="77"/>
  <c r="BF15" i="77"/>
  <c r="AW15" i="77"/>
  <c r="AN15" i="77"/>
  <c r="AF15" i="77"/>
  <c r="W15" i="77"/>
  <c r="N15" i="77"/>
  <c r="BE15" i="77"/>
  <c r="AV15" i="77"/>
  <c r="AM15" i="77"/>
  <c r="AD15" i="77"/>
  <c r="V15" i="77"/>
  <c r="M15" i="77"/>
  <c r="BD15" i="77"/>
  <c r="AU15" i="77"/>
  <c r="AL15" i="77"/>
  <c r="AC15" i="77"/>
  <c r="U15" i="77"/>
  <c r="L15" i="77"/>
  <c r="BJ21" i="66"/>
  <c r="BB21" i="66"/>
  <c r="AS21" i="66"/>
  <c r="AJ21" i="66"/>
  <c r="AA21" i="66"/>
  <c r="R21" i="66"/>
  <c r="J21" i="66"/>
  <c r="BI21" i="66"/>
  <c r="AZ21" i="66"/>
  <c r="AR21" i="66"/>
  <c r="AI21" i="66"/>
  <c r="Z21" i="66"/>
  <c r="Q21" i="66"/>
  <c r="BH21" i="66"/>
  <c r="AY21" i="66"/>
  <c r="AQ21" i="66"/>
  <c r="AH21" i="66"/>
  <c r="Y21" i="66"/>
  <c r="P21" i="66"/>
  <c r="BG21" i="66"/>
  <c r="AX21" i="66"/>
  <c r="AO21" i="66"/>
  <c r="AG21" i="66"/>
  <c r="X21" i="66"/>
  <c r="O21" i="66"/>
  <c r="BF21" i="66"/>
  <c r="AW21" i="66"/>
  <c r="AN21" i="66"/>
  <c r="AF21" i="66"/>
  <c r="W21" i="66"/>
  <c r="N21" i="66"/>
  <c r="BE21" i="66"/>
  <c r="AV21" i="66"/>
  <c r="AM21" i="66"/>
  <c r="AD21" i="66"/>
  <c r="V21" i="66"/>
  <c r="M21" i="66"/>
  <c r="BD21" i="66"/>
  <c r="AU21" i="66"/>
  <c r="AL21" i="66"/>
  <c r="AC21" i="66"/>
  <c r="U21" i="66"/>
  <c r="L21" i="66"/>
  <c r="BK21" i="66"/>
  <c r="BC21" i="66"/>
  <c r="AT21" i="66"/>
  <c r="AK21" i="66"/>
  <c r="AB21" i="66"/>
  <c r="S21" i="66"/>
  <c r="K21" i="66"/>
  <c r="BJ11" i="66"/>
  <c r="BB11" i="66"/>
  <c r="AS11" i="66"/>
  <c r="AJ11" i="66"/>
  <c r="AA11" i="66"/>
  <c r="R11" i="66"/>
  <c r="J11" i="66"/>
  <c r="BI11" i="66"/>
  <c r="AZ11" i="66"/>
  <c r="AR11" i="66"/>
  <c r="AI11" i="66"/>
  <c r="Z11" i="66"/>
  <c r="Q11" i="66"/>
  <c r="BH11" i="66"/>
  <c r="AY11" i="66"/>
  <c r="AQ11" i="66"/>
  <c r="AH11" i="66"/>
  <c r="Y11" i="66"/>
  <c r="P11" i="66"/>
  <c r="BG11" i="66"/>
  <c r="AX11" i="66"/>
  <c r="AO11" i="66"/>
  <c r="AG11" i="66"/>
  <c r="X11" i="66"/>
  <c r="O11" i="66"/>
  <c r="BF11" i="66"/>
  <c r="AW11" i="66"/>
  <c r="AN11" i="66"/>
  <c r="AF11" i="66"/>
  <c r="W11" i="66"/>
  <c r="N11" i="66"/>
  <c r="BE11" i="66"/>
  <c r="AV11" i="66"/>
  <c r="AM11" i="66"/>
  <c r="AD11" i="66"/>
  <c r="V11" i="66"/>
  <c r="M11" i="66"/>
  <c r="BD11" i="66"/>
  <c r="AU11" i="66"/>
  <c r="AL11" i="66"/>
  <c r="AC11" i="66"/>
  <c r="U11" i="66"/>
  <c r="L11" i="66"/>
  <c r="BK11" i="66"/>
  <c r="BC11" i="66"/>
  <c r="AT11" i="66"/>
  <c r="AK11" i="66"/>
  <c r="AB11" i="66"/>
  <c r="S11" i="66"/>
  <c r="K11" i="66"/>
  <c r="BH17" i="46"/>
  <c r="AY17" i="46"/>
  <c r="AQ17" i="46"/>
  <c r="AH17" i="46"/>
  <c r="Y17" i="46"/>
  <c r="P17" i="46"/>
  <c r="BG17" i="46"/>
  <c r="AX17" i="46"/>
  <c r="AO17" i="46"/>
  <c r="AG17" i="46"/>
  <c r="X17" i="46"/>
  <c r="O17" i="46"/>
  <c r="BF17" i="46"/>
  <c r="AW17" i="46"/>
  <c r="AN17" i="46"/>
  <c r="AF17" i="46"/>
  <c r="W17" i="46"/>
  <c r="N17" i="46"/>
  <c r="BE17" i="46"/>
  <c r="AV17" i="46"/>
  <c r="AM17" i="46"/>
  <c r="AD17" i="46"/>
  <c r="V17" i="46"/>
  <c r="M17" i="46"/>
  <c r="BD17" i="46"/>
  <c r="AU17" i="46"/>
  <c r="AL17" i="46"/>
  <c r="AC17" i="46"/>
  <c r="U17" i="46"/>
  <c r="L17" i="46"/>
  <c r="BK17" i="46"/>
  <c r="BC17" i="46"/>
  <c r="AT17" i="46"/>
  <c r="AK17" i="46"/>
  <c r="AB17" i="46"/>
  <c r="S17" i="46"/>
  <c r="K17" i="46"/>
  <c r="BJ17" i="46"/>
  <c r="BB17" i="46"/>
  <c r="AS17" i="46"/>
  <c r="AJ17" i="46"/>
  <c r="AA17" i="46"/>
  <c r="R17" i="46"/>
  <c r="J17" i="46"/>
  <c r="BI17" i="46"/>
  <c r="AZ17" i="46"/>
  <c r="AR17" i="46"/>
  <c r="AI17" i="46"/>
  <c r="Z17" i="46"/>
  <c r="Q17" i="46"/>
  <c r="BJ22" i="44"/>
  <c r="BB22" i="44"/>
  <c r="AS22" i="44"/>
  <c r="AJ22" i="44"/>
  <c r="AA22" i="44"/>
  <c r="R22" i="44"/>
  <c r="J22" i="44"/>
  <c r="BI22" i="44"/>
  <c r="AZ22" i="44"/>
  <c r="AR22" i="44"/>
  <c r="AI22" i="44"/>
  <c r="Z22" i="44"/>
  <c r="Q22" i="44"/>
  <c r="BH22" i="44"/>
  <c r="AY22" i="44"/>
  <c r="AQ22" i="44"/>
  <c r="AH22" i="44"/>
  <c r="Y22" i="44"/>
  <c r="P22" i="44"/>
  <c r="BG22" i="44"/>
  <c r="AX22" i="44"/>
  <c r="AO22" i="44"/>
  <c r="AG22" i="44"/>
  <c r="X22" i="44"/>
  <c r="O22" i="44"/>
  <c r="BF22" i="44"/>
  <c r="AW22" i="44"/>
  <c r="AN22" i="44"/>
  <c r="AF22" i="44"/>
  <c r="W22" i="44"/>
  <c r="N22" i="44"/>
  <c r="BE22" i="44"/>
  <c r="AV22" i="44"/>
  <c r="AM22" i="44"/>
  <c r="AD22" i="44"/>
  <c r="V22" i="44"/>
  <c r="M22" i="44"/>
  <c r="BD22" i="44"/>
  <c r="AU22" i="44"/>
  <c r="AL22" i="44"/>
  <c r="AC22" i="44"/>
  <c r="U22" i="44"/>
  <c r="L22" i="44"/>
  <c r="BK22" i="44"/>
  <c r="BC22" i="44"/>
  <c r="AT22" i="44"/>
  <c r="AK22" i="44"/>
  <c r="AB22" i="44"/>
  <c r="S22" i="44"/>
  <c r="K22" i="44"/>
  <c r="D13" i="90"/>
  <c r="BJ24" i="75"/>
  <c r="BB24" i="75"/>
  <c r="AS24" i="75"/>
  <c r="AJ24" i="75"/>
  <c r="AA24" i="75"/>
  <c r="R24" i="75"/>
  <c r="J24" i="75"/>
  <c r="BI24" i="75"/>
  <c r="AZ24" i="75"/>
  <c r="AR24" i="75"/>
  <c r="AI24" i="75"/>
  <c r="Z24" i="75"/>
  <c r="Q24" i="75"/>
  <c r="BH24" i="75"/>
  <c r="AY24" i="75"/>
  <c r="AQ24" i="75"/>
  <c r="AH24" i="75"/>
  <c r="Y24" i="75"/>
  <c r="P24" i="75"/>
  <c r="BG24" i="75"/>
  <c r="AX24" i="75"/>
  <c r="AO24" i="75"/>
  <c r="AG24" i="75"/>
  <c r="X24" i="75"/>
  <c r="O24" i="75"/>
  <c r="BF24" i="75"/>
  <c r="AW24" i="75"/>
  <c r="AN24" i="75"/>
  <c r="AF24" i="75"/>
  <c r="W24" i="75"/>
  <c r="N24" i="75"/>
  <c r="BE24" i="75"/>
  <c r="AV24" i="75"/>
  <c r="AM24" i="75"/>
  <c r="AD24" i="75"/>
  <c r="V24" i="75"/>
  <c r="M24" i="75"/>
  <c r="BD24" i="75"/>
  <c r="AU24" i="75"/>
  <c r="AL24" i="75"/>
  <c r="AC24" i="75"/>
  <c r="U24" i="75"/>
  <c r="L24" i="75"/>
  <c r="BK24" i="75"/>
  <c r="BC24" i="75"/>
  <c r="AT24" i="75"/>
  <c r="AK24" i="75"/>
  <c r="AB24" i="75"/>
  <c r="S24" i="75"/>
  <c r="K24" i="75"/>
  <c r="BG20" i="62"/>
  <c r="AX20" i="62"/>
  <c r="AO20" i="62"/>
  <c r="AG20" i="62"/>
  <c r="X20" i="62"/>
  <c r="O20" i="62"/>
  <c r="BF20" i="62"/>
  <c r="AW20" i="62"/>
  <c r="AN20" i="62"/>
  <c r="AF20" i="62"/>
  <c r="W20" i="62"/>
  <c r="N20" i="62"/>
  <c r="BE20" i="62"/>
  <c r="AV20" i="62"/>
  <c r="AM20" i="62"/>
  <c r="AD20" i="62"/>
  <c r="V20" i="62"/>
  <c r="M20" i="62"/>
  <c r="BD20" i="62"/>
  <c r="AU20" i="62"/>
  <c r="AL20" i="62"/>
  <c r="AC20" i="62"/>
  <c r="U20" i="62"/>
  <c r="L20" i="62"/>
  <c r="BK20" i="62"/>
  <c r="BC20" i="62"/>
  <c r="AT20" i="62"/>
  <c r="AK20" i="62"/>
  <c r="AB20" i="62"/>
  <c r="S20" i="62"/>
  <c r="K20" i="62"/>
  <c r="BJ20" i="62"/>
  <c r="BB20" i="62"/>
  <c r="AS20" i="62"/>
  <c r="AJ20" i="62"/>
  <c r="AA20" i="62"/>
  <c r="R20" i="62"/>
  <c r="J20" i="62"/>
  <c r="BI20" i="62"/>
  <c r="AZ20" i="62"/>
  <c r="AR20" i="62"/>
  <c r="AI20" i="62"/>
  <c r="Z20" i="62"/>
  <c r="Q20" i="62"/>
  <c r="BH20" i="62"/>
  <c r="AY20" i="62"/>
  <c r="AQ20" i="62"/>
  <c r="AH20" i="62"/>
  <c r="Y20" i="62"/>
  <c r="P20" i="62"/>
  <c r="BH12" i="42"/>
  <c r="AY12" i="42"/>
  <c r="AQ12" i="42"/>
  <c r="AH12" i="42"/>
  <c r="Y12" i="42"/>
  <c r="P12" i="42"/>
  <c r="BG12" i="42"/>
  <c r="AX12" i="42"/>
  <c r="AO12" i="42"/>
  <c r="AG12" i="42"/>
  <c r="X12" i="42"/>
  <c r="O12" i="42"/>
  <c r="BF12" i="42"/>
  <c r="AW12" i="42"/>
  <c r="AN12" i="42"/>
  <c r="AF12" i="42"/>
  <c r="W12" i="42"/>
  <c r="N12" i="42"/>
  <c r="BE12" i="42"/>
  <c r="AV12" i="42"/>
  <c r="AM12" i="42"/>
  <c r="AD12" i="42"/>
  <c r="V12" i="42"/>
  <c r="M12" i="42"/>
  <c r="BD12" i="42"/>
  <c r="AU12" i="42"/>
  <c r="AL12" i="42"/>
  <c r="AC12" i="42"/>
  <c r="U12" i="42"/>
  <c r="L12" i="42"/>
  <c r="BK12" i="42"/>
  <c r="BC12" i="42"/>
  <c r="AT12" i="42"/>
  <c r="AK12" i="42"/>
  <c r="AB12" i="42"/>
  <c r="S12" i="42"/>
  <c r="K12" i="42"/>
  <c r="BJ12" i="42"/>
  <c r="BB12" i="42"/>
  <c r="AS12" i="42"/>
  <c r="AJ12" i="42"/>
  <c r="AA12" i="42"/>
  <c r="R12" i="42"/>
  <c r="J12" i="42"/>
  <c r="BI12" i="42"/>
  <c r="AZ12" i="42"/>
  <c r="AR12" i="42"/>
  <c r="AI12" i="42"/>
  <c r="Z12" i="42"/>
  <c r="Q12" i="42"/>
  <c r="BD17" i="91"/>
  <c r="AU17" i="91"/>
  <c r="AL17" i="91"/>
  <c r="AC17" i="91"/>
  <c r="U17" i="91"/>
  <c r="L17" i="91"/>
  <c r="BK17" i="91"/>
  <c r="BC17" i="91"/>
  <c r="AT17" i="91"/>
  <c r="AK17" i="91"/>
  <c r="AB17" i="91"/>
  <c r="S17" i="91"/>
  <c r="K17" i="91"/>
  <c r="BJ17" i="91"/>
  <c r="BB17" i="91"/>
  <c r="AS17" i="91"/>
  <c r="AJ17" i="91"/>
  <c r="AA17" i="91"/>
  <c r="R17" i="91"/>
  <c r="J17" i="91"/>
  <c r="BI17" i="91"/>
  <c r="AZ17" i="91"/>
  <c r="AR17" i="91"/>
  <c r="AI17" i="91"/>
  <c r="Z17" i="91"/>
  <c r="Q17" i="91"/>
  <c r="BG17" i="91"/>
  <c r="AX17" i="91"/>
  <c r="AO17" i="91"/>
  <c r="AG17" i="91"/>
  <c r="X17" i="91"/>
  <c r="O17" i="91"/>
  <c r="BF17" i="91"/>
  <c r="AW17" i="91"/>
  <c r="AN17" i="91"/>
  <c r="AF17" i="91"/>
  <c r="W17" i="91"/>
  <c r="N17" i="91"/>
  <c r="AM17" i="91"/>
  <c r="AH17" i="91"/>
  <c r="AD17" i="91"/>
  <c r="BH17" i="91"/>
  <c r="Y17" i="91"/>
  <c r="BE17" i="91"/>
  <c r="V17" i="91"/>
  <c r="AY17" i="91"/>
  <c r="P17" i="91"/>
  <c r="AV17" i="91"/>
  <c r="M17" i="91"/>
  <c r="AQ17" i="91"/>
  <c r="B252" i="7"/>
  <c r="G252" i="7"/>
  <c r="H252" i="7"/>
  <c r="D252" i="7"/>
  <c r="C252" i="7"/>
  <c r="F252" i="7"/>
  <c r="E252" i="7"/>
  <c r="BK10" i="94"/>
  <c r="BC10" i="94"/>
  <c r="AT10" i="94"/>
  <c r="AK10" i="94"/>
  <c r="AB10" i="94"/>
  <c r="S10" i="94"/>
  <c r="K10" i="94"/>
  <c r="BJ10" i="94"/>
  <c r="BB10" i="94"/>
  <c r="AS10" i="94"/>
  <c r="AJ10" i="94"/>
  <c r="AA10" i="94"/>
  <c r="R10" i="94"/>
  <c r="J10" i="94"/>
  <c r="BI10" i="94"/>
  <c r="AZ10" i="94"/>
  <c r="AR10" i="94"/>
  <c r="AI10" i="94"/>
  <c r="Z10" i="94"/>
  <c r="Q10" i="94"/>
  <c r="BH10" i="94"/>
  <c r="AY10" i="94"/>
  <c r="AQ10" i="94"/>
  <c r="AH10" i="94"/>
  <c r="Y10" i="94"/>
  <c r="P10" i="94"/>
  <c r="BG10" i="94"/>
  <c r="AX10" i="94"/>
  <c r="AO10" i="94"/>
  <c r="AG10" i="94"/>
  <c r="X10" i="94"/>
  <c r="O10" i="94"/>
  <c r="BF10" i="94"/>
  <c r="AW10" i="94"/>
  <c r="AN10" i="94"/>
  <c r="AF10" i="94"/>
  <c r="W10" i="94"/>
  <c r="N10" i="94"/>
  <c r="AC10" i="94"/>
  <c r="BE10" i="94"/>
  <c r="V10" i="94"/>
  <c r="BD10" i="94"/>
  <c r="U10" i="94"/>
  <c r="AV10" i="94"/>
  <c r="M10" i="94"/>
  <c r="AU10" i="94"/>
  <c r="L10" i="94"/>
  <c r="AM10" i="94"/>
  <c r="AL10" i="94"/>
  <c r="AD10" i="94"/>
  <c r="BJ14" i="90"/>
  <c r="BI14" i="90"/>
  <c r="BB14" i="90"/>
  <c r="AS14" i="90"/>
  <c r="AJ14" i="90"/>
  <c r="AA14" i="90"/>
  <c r="R14" i="90"/>
  <c r="J14" i="90"/>
  <c r="BK14" i="90"/>
  <c r="AZ14" i="90"/>
  <c r="AR14" i="90"/>
  <c r="AI14" i="90"/>
  <c r="Z14" i="90"/>
  <c r="Q14" i="90"/>
  <c r="BH14" i="90"/>
  <c r="AY14" i="90"/>
  <c r="AQ14" i="90"/>
  <c r="AH14" i="90"/>
  <c r="Y14" i="90"/>
  <c r="P14" i="90"/>
  <c r="BG14" i="90"/>
  <c r="AX14" i="90"/>
  <c r="AO14" i="90"/>
  <c r="AG14" i="90"/>
  <c r="X14" i="90"/>
  <c r="O14" i="90"/>
  <c r="BF14" i="90"/>
  <c r="AW14" i="90"/>
  <c r="AN14" i="90"/>
  <c r="AF14" i="90"/>
  <c r="W14" i="90"/>
  <c r="N14" i="90"/>
  <c r="BE14" i="90"/>
  <c r="AV14" i="90"/>
  <c r="AM14" i="90"/>
  <c r="AD14" i="90"/>
  <c r="V14" i="90"/>
  <c r="M14" i="90"/>
  <c r="BD14" i="90"/>
  <c r="AU14" i="90"/>
  <c r="AL14" i="90"/>
  <c r="AC14" i="90"/>
  <c r="U14" i="90"/>
  <c r="L14" i="90"/>
  <c r="BC14" i="90"/>
  <c r="AT14" i="90"/>
  <c r="AK14" i="90"/>
  <c r="AB14" i="90"/>
  <c r="S14" i="90"/>
  <c r="K14" i="90"/>
  <c r="E19" i="96"/>
  <c r="E19" i="85"/>
  <c r="E19" i="80"/>
  <c r="BK14" i="73"/>
  <c r="BC14" i="73"/>
  <c r="AT14" i="73"/>
  <c r="AK14" i="73"/>
  <c r="AB14" i="73"/>
  <c r="S14" i="73"/>
  <c r="K14" i="73"/>
  <c r="BJ14" i="73"/>
  <c r="BB14" i="73"/>
  <c r="AS14" i="73"/>
  <c r="AJ14" i="73"/>
  <c r="AA14" i="73"/>
  <c r="R14" i="73"/>
  <c r="J14" i="73"/>
  <c r="BI14" i="73"/>
  <c r="AZ14" i="73"/>
  <c r="AR14" i="73"/>
  <c r="AI14" i="73"/>
  <c r="Z14" i="73"/>
  <c r="Q14" i="73"/>
  <c r="BH14" i="73"/>
  <c r="AY14" i="73"/>
  <c r="AQ14" i="73"/>
  <c r="AH14" i="73"/>
  <c r="Y14" i="73"/>
  <c r="P14" i="73"/>
  <c r="BG14" i="73"/>
  <c r="AX14" i="73"/>
  <c r="AO14" i="73"/>
  <c r="AG14" i="73"/>
  <c r="X14" i="73"/>
  <c r="O14" i="73"/>
  <c r="BF14" i="73"/>
  <c r="AW14" i="73"/>
  <c r="AN14" i="73"/>
  <c r="AF14" i="73"/>
  <c r="W14" i="73"/>
  <c r="N14" i="73"/>
  <c r="BE14" i="73"/>
  <c r="AV14" i="73"/>
  <c r="AM14" i="73"/>
  <c r="AD14" i="73"/>
  <c r="V14" i="73"/>
  <c r="M14" i="73"/>
  <c r="BD14" i="73"/>
  <c r="AU14" i="73"/>
  <c r="AL14" i="73"/>
  <c r="AC14" i="73"/>
  <c r="U14" i="73"/>
  <c r="L14" i="73"/>
  <c r="BI19" i="68"/>
  <c r="AZ19" i="68"/>
  <c r="AR19" i="68"/>
  <c r="BF19" i="68"/>
  <c r="AW19" i="68"/>
  <c r="AN19" i="68"/>
  <c r="AF19" i="68"/>
  <c r="W19" i="68"/>
  <c r="N19" i="68"/>
  <c r="BE19" i="68"/>
  <c r="AV19" i="68"/>
  <c r="AM19" i="68"/>
  <c r="BJ19" i="68"/>
  <c r="BB19" i="68"/>
  <c r="AS19" i="68"/>
  <c r="AJ19" i="68"/>
  <c r="AA19" i="68"/>
  <c r="R19" i="68"/>
  <c r="J19" i="68"/>
  <c r="BG19" i="68"/>
  <c r="AO19" i="68"/>
  <c r="AB19" i="68"/>
  <c r="P19" i="68"/>
  <c r="BD19" i="68"/>
  <c r="AL19" i="68"/>
  <c r="Z19" i="68"/>
  <c r="O19" i="68"/>
  <c r="BC19" i="68"/>
  <c r="AK19" i="68"/>
  <c r="Y19" i="68"/>
  <c r="M19" i="68"/>
  <c r="AY19" i="68"/>
  <c r="AI19" i="68"/>
  <c r="X19" i="68"/>
  <c r="L19" i="68"/>
  <c r="AX19" i="68"/>
  <c r="AH19" i="68"/>
  <c r="V19" i="68"/>
  <c r="K19" i="68"/>
  <c r="AU19" i="68"/>
  <c r="AG19" i="68"/>
  <c r="U19" i="68"/>
  <c r="BK19" i="68"/>
  <c r="AT19" i="68"/>
  <c r="AD19" i="68"/>
  <c r="S19" i="68"/>
  <c r="BH19" i="68"/>
  <c r="AQ19" i="68"/>
  <c r="AC19" i="68"/>
  <c r="Q19" i="68"/>
  <c r="BJ15" i="49"/>
  <c r="BB15" i="49"/>
  <c r="AS15" i="49"/>
  <c r="AJ15" i="49"/>
  <c r="AA15" i="49"/>
  <c r="R15" i="49"/>
  <c r="J15" i="49"/>
  <c r="BI15" i="49"/>
  <c r="AZ15" i="49"/>
  <c r="AR15" i="49"/>
  <c r="AI15" i="49"/>
  <c r="Z15" i="49"/>
  <c r="Q15" i="49"/>
  <c r="BH15" i="49"/>
  <c r="AY15" i="49"/>
  <c r="AQ15" i="49"/>
  <c r="AH15" i="49"/>
  <c r="Y15" i="49"/>
  <c r="P15" i="49"/>
  <c r="BG15" i="49"/>
  <c r="AX15" i="49"/>
  <c r="AO15" i="49"/>
  <c r="AG15" i="49"/>
  <c r="X15" i="49"/>
  <c r="O15" i="49"/>
  <c r="BF15" i="49"/>
  <c r="AW15" i="49"/>
  <c r="AN15" i="49"/>
  <c r="AF15" i="49"/>
  <c r="W15" i="49"/>
  <c r="N15" i="49"/>
  <c r="BE15" i="49"/>
  <c r="AV15" i="49"/>
  <c r="AM15" i="49"/>
  <c r="AD15" i="49"/>
  <c r="V15" i="49"/>
  <c r="M15" i="49"/>
  <c r="BD15" i="49"/>
  <c r="AU15" i="49"/>
  <c r="AL15" i="49"/>
  <c r="AC15" i="49"/>
  <c r="U15" i="49"/>
  <c r="L15" i="49"/>
  <c r="BK15" i="49"/>
  <c r="BC15" i="49"/>
  <c r="AT15" i="49"/>
  <c r="AK15" i="49"/>
  <c r="AB15" i="49"/>
  <c r="S15" i="49"/>
  <c r="K15" i="49"/>
  <c r="D244" i="7"/>
  <c r="C244" i="7"/>
  <c r="B244" i="7"/>
  <c r="F244" i="7"/>
  <c r="E244" i="7"/>
  <c r="H244" i="7"/>
  <c r="G244" i="7"/>
  <c r="E20" i="96"/>
  <c r="E20" i="95"/>
  <c r="E20" i="85"/>
  <c r="E20" i="80"/>
  <c r="BD10" i="80"/>
  <c r="AU10" i="80"/>
  <c r="AL10" i="80"/>
  <c r="AC10" i="80"/>
  <c r="U10" i="80"/>
  <c r="L10" i="80"/>
  <c r="BK10" i="80"/>
  <c r="BC10" i="80"/>
  <c r="AT10" i="80"/>
  <c r="AK10" i="80"/>
  <c r="AB10" i="80"/>
  <c r="S10" i="80"/>
  <c r="K10" i="80"/>
  <c r="BJ10" i="80"/>
  <c r="BB10" i="80"/>
  <c r="AS10" i="80"/>
  <c r="AJ10" i="80"/>
  <c r="AA10" i="80"/>
  <c r="R10" i="80"/>
  <c r="J10" i="80"/>
  <c r="BI10" i="80"/>
  <c r="AZ10" i="80"/>
  <c r="AR10" i="80"/>
  <c r="AI10" i="80"/>
  <c r="Z10" i="80"/>
  <c r="Q10" i="80"/>
  <c r="BH10" i="80"/>
  <c r="AY10" i="80"/>
  <c r="AQ10" i="80"/>
  <c r="AH10" i="80"/>
  <c r="Y10" i="80"/>
  <c r="P10" i="80"/>
  <c r="BG10" i="80"/>
  <c r="AX10" i="80"/>
  <c r="AO10" i="80"/>
  <c r="AG10" i="80"/>
  <c r="X10" i="80"/>
  <c r="O10" i="80"/>
  <c r="BF10" i="80"/>
  <c r="AW10" i="80"/>
  <c r="AN10" i="80"/>
  <c r="AF10" i="80"/>
  <c r="W10" i="80"/>
  <c r="N10" i="80"/>
  <c r="BE10" i="80"/>
  <c r="AV10" i="80"/>
  <c r="AM10" i="80"/>
  <c r="AD10" i="80"/>
  <c r="V10" i="80"/>
  <c r="M10" i="80"/>
  <c r="BJ16" i="75"/>
  <c r="BB16" i="75"/>
  <c r="AS16" i="75"/>
  <c r="AJ16" i="75"/>
  <c r="AA16" i="75"/>
  <c r="R16" i="75"/>
  <c r="J16" i="75"/>
  <c r="BI16" i="75"/>
  <c r="AZ16" i="75"/>
  <c r="AR16" i="75"/>
  <c r="AI16" i="75"/>
  <c r="Z16" i="75"/>
  <c r="Q16" i="75"/>
  <c r="BH16" i="75"/>
  <c r="AY16" i="75"/>
  <c r="AQ16" i="75"/>
  <c r="AH16" i="75"/>
  <c r="Y16" i="75"/>
  <c r="P16" i="75"/>
  <c r="BG16" i="75"/>
  <c r="AX16" i="75"/>
  <c r="AO16" i="75"/>
  <c r="AG16" i="75"/>
  <c r="X16" i="75"/>
  <c r="O16" i="75"/>
  <c r="BF16" i="75"/>
  <c r="AW16" i="75"/>
  <c r="AN16" i="75"/>
  <c r="AF16" i="75"/>
  <c r="W16" i="75"/>
  <c r="N16" i="75"/>
  <c r="BE16" i="75"/>
  <c r="AV16" i="75"/>
  <c r="AM16" i="75"/>
  <c r="AD16" i="75"/>
  <c r="V16" i="75"/>
  <c r="M16" i="75"/>
  <c r="BD16" i="75"/>
  <c r="AU16" i="75"/>
  <c r="AL16" i="75"/>
  <c r="AC16" i="75"/>
  <c r="U16" i="75"/>
  <c r="L16" i="75"/>
  <c r="BK16" i="75"/>
  <c r="BC16" i="75"/>
  <c r="AT16" i="75"/>
  <c r="AK16" i="75"/>
  <c r="AB16" i="75"/>
  <c r="S16" i="75"/>
  <c r="K16" i="75"/>
  <c r="BG23" i="67"/>
  <c r="AX23" i="67"/>
  <c r="AO23" i="67"/>
  <c r="AG23" i="67"/>
  <c r="X23" i="67"/>
  <c r="O23" i="67"/>
  <c r="BF23" i="67"/>
  <c r="AW23" i="67"/>
  <c r="AN23" i="67"/>
  <c r="AF23" i="67"/>
  <c r="W23" i="67"/>
  <c r="N23" i="67"/>
  <c r="BE23" i="67"/>
  <c r="AV23" i="67"/>
  <c r="AM23" i="67"/>
  <c r="AD23" i="67"/>
  <c r="V23" i="67"/>
  <c r="M23" i="67"/>
  <c r="BD23" i="67"/>
  <c r="AU23" i="67"/>
  <c r="AL23" i="67"/>
  <c r="AC23" i="67"/>
  <c r="U23" i="67"/>
  <c r="L23" i="67"/>
  <c r="BK23" i="67"/>
  <c r="BC23" i="67"/>
  <c r="AT23" i="67"/>
  <c r="AK23" i="67"/>
  <c r="AB23" i="67"/>
  <c r="S23" i="67"/>
  <c r="K23" i="67"/>
  <c r="BJ23" i="67"/>
  <c r="BB23" i="67"/>
  <c r="AS23" i="67"/>
  <c r="AJ23" i="67"/>
  <c r="AA23" i="67"/>
  <c r="R23" i="67"/>
  <c r="J23" i="67"/>
  <c r="BI23" i="67"/>
  <c r="AZ23" i="67"/>
  <c r="AR23" i="67"/>
  <c r="AI23" i="67"/>
  <c r="Z23" i="67"/>
  <c r="Q23" i="67"/>
  <c r="BH23" i="67"/>
  <c r="AY23" i="67"/>
  <c r="AQ23" i="67"/>
  <c r="AH23" i="67"/>
  <c r="Y23" i="67"/>
  <c r="P23" i="67"/>
  <c r="BF15" i="44"/>
  <c r="AW15" i="44"/>
  <c r="AN15" i="44"/>
  <c r="AF15" i="44"/>
  <c r="W15" i="44"/>
  <c r="N15" i="44"/>
  <c r="BE15" i="44"/>
  <c r="AV15" i="44"/>
  <c r="AM15" i="44"/>
  <c r="AD15" i="44"/>
  <c r="V15" i="44"/>
  <c r="M15" i="44"/>
  <c r="BD15" i="44"/>
  <c r="AU15" i="44"/>
  <c r="AL15" i="44"/>
  <c r="AC15" i="44"/>
  <c r="U15" i="44"/>
  <c r="L15" i="44"/>
  <c r="BK15" i="44"/>
  <c r="BC15" i="44"/>
  <c r="AT15" i="44"/>
  <c r="AK15" i="44"/>
  <c r="AB15" i="44"/>
  <c r="S15" i="44"/>
  <c r="K15" i="44"/>
  <c r="BJ15" i="44"/>
  <c r="BB15" i="44"/>
  <c r="AS15" i="44"/>
  <c r="AJ15" i="44"/>
  <c r="AA15" i="44"/>
  <c r="R15" i="44"/>
  <c r="J15" i="44"/>
  <c r="BI15" i="44"/>
  <c r="AZ15" i="44"/>
  <c r="AR15" i="44"/>
  <c r="AI15" i="44"/>
  <c r="Z15" i="44"/>
  <c r="Q15" i="44"/>
  <c r="BH15" i="44"/>
  <c r="AY15" i="44"/>
  <c r="AQ15" i="44"/>
  <c r="AH15" i="44"/>
  <c r="Y15" i="44"/>
  <c r="P15" i="44"/>
  <c r="BG15" i="44"/>
  <c r="AX15" i="44"/>
  <c r="AO15" i="44"/>
  <c r="AG15" i="44"/>
  <c r="X15" i="44"/>
  <c r="O15" i="44"/>
  <c r="BJ12" i="75"/>
  <c r="BB12" i="75"/>
  <c r="AS12" i="75"/>
  <c r="AJ12" i="75"/>
  <c r="AA12" i="75"/>
  <c r="R12" i="75"/>
  <c r="J12" i="75"/>
  <c r="BI12" i="75"/>
  <c r="AZ12" i="75"/>
  <c r="AR12" i="75"/>
  <c r="AI12" i="75"/>
  <c r="Z12" i="75"/>
  <c r="Q12" i="75"/>
  <c r="BH12" i="75"/>
  <c r="AY12" i="75"/>
  <c r="AQ12" i="75"/>
  <c r="AH12" i="75"/>
  <c r="Y12" i="75"/>
  <c r="P12" i="75"/>
  <c r="BG12" i="75"/>
  <c r="AX12" i="75"/>
  <c r="AO12" i="75"/>
  <c r="AG12" i="75"/>
  <c r="X12" i="75"/>
  <c r="O12" i="75"/>
  <c r="BF12" i="75"/>
  <c r="AW12" i="75"/>
  <c r="AN12" i="75"/>
  <c r="AF12" i="75"/>
  <c r="W12" i="75"/>
  <c r="N12" i="75"/>
  <c r="BE12" i="75"/>
  <c r="AV12" i="75"/>
  <c r="AM12" i="75"/>
  <c r="AD12" i="75"/>
  <c r="V12" i="75"/>
  <c r="M12" i="75"/>
  <c r="BD12" i="75"/>
  <c r="AU12" i="75"/>
  <c r="AL12" i="75"/>
  <c r="AC12" i="75"/>
  <c r="U12" i="75"/>
  <c r="L12" i="75"/>
  <c r="BK12" i="75"/>
  <c r="BC12" i="75"/>
  <c r="AT12" i="75"/>
  <c r="AK12" i="75"/>
  <c r="AB12" i="75"/>
  <c r="S12" i="75"/>
  <c r="K12" i="75"/>
  <c r="F285" i="7"/>
  <c r="D285" i="7"/>
  <c r="C285" i="7"/>
  <c r="B285" i="7"/>
  <c r="E285" i="7"/>
  <c r="H285" i="7"/>
  <c r="G285" i="7"/>
  <c r="BI15" i="92"/>
  <c r="AZ15" i="92"/>
  <c r="AR15" i="92"/>
  <c r="AI15" i="92"/>
  <c r="Z15" i="92"/>
  <c r="Q15" i="92"/>
  <c r="BH15" i="92"/>
  <c r="AY15" i="92"/>
  <c r="AQ15" i="92"/>
  <c r="AH15" i="92"/>
  <c r="Y15" i="92"/>
  <c r="P15" i="92"/>
  <c r="BG15" i="92"/>
  <c r="AX15" i="92"/>
  <c r="AO15" i="92"/>
  <c r="AG15" i="92"/>
  <c r="X15" i="92"/>
  <c r="O15" i="92"/>
  <c r="BF15" i="92"/>
  <c r="AW15" i="92"/>
  <c r="AN15" i="92"/>
  <c r="AF15" i="92"/>
  <c r="W15" i="92"/>
  <c r="N15" i="92"/>
  <c r="BE15" i="92"/>
  <c r="AV15" i="92"/>
  <c r="AM15" i="92"/>
  <c r="AD15" i="92"/>
  <c r="V15" i="92"/>
  <c r="M15" i="92"/>
  <c r="BD15" i="92"/>
  <c r="AU15" i="92"/>
  <c r="AL15" i="92"/>
  <c r="AC15" i="92"/>
  <c r="U15" i="92"/>
  <c r="L15" i="92"/>
  <c r="BK15" i="92"/>
  <c r="BC15" i="92"/>
  <c r="AT15" i="92"/>
  <c r="AK15" i="92"/>
  <c r="AB15" i="92"/>
  <c r="S15" i="92"/>
  <c r="K15" i="92"/>
  <c r="BJ15" i="92"/>
  <c r="BB15" i="92"/>
  <c r="AS15" i="92"/>
  <c r="AJ15" i="92"/>
  <c r="AA15" i="92"/>
  <c r="R15" i="92"/>
  <c r="J15" i="92"/>
  <c r="BI25" i="74"/>
  <c r="AZ25" i="74"/>
  <c r="AR25" i="74"/>
  <c r="AI25" i="74"/>
  <c r="Z25" i="74"/>
  <c r="Q25" i="74"/>
  <c r="BH25" i="74"/>
  <c r="AY25" i="74"/>
  <c r="BG25" i="74"/>
  <c r="AX25" i="74"/>
  <c r="AO25" i="74"/>
  <c r="BF25" i="74"/>
  <c r="AW25" i="74"/>
  <c r="AN25" i="74"/>
  <c r="AF25" i="74"/>
  <c r="W25" i="74"/>
  <c r="N25" i="74"/>
  <c r="BE25" i="74"/>
  <c r="AV25" i="74"/>
  <c r="AM25" i="74"/>
  <c r="AD25" i="74"/>
  <c r="V25" i="74"/>
  <c r="M25" i="74"/>
  <c r="BD25" i="74"/>
  <c r="AU25" i="74"/>
  <c r="BK25" i="74"/>
  <c r="BC25" i="74"/>
  <c r="AT25" i="74"/>
  <c r="BJ25" i="74"/>
  <c r="BB25" i="74"/>
  <c r="AS25" i="74"/>
  <c r="AJ25" i="74"/>
  <c r="AA25" i="74"/>
  <c r="R25" i="74"/>
  <c r="J25" i="74"/>
  <c r="AH25" i="74"/>
  <c r="P25" i="74"/>
  <c r="AG25" i="74"/>
  <c r="O25" i="74"/>
  <c r="AC25" i="74"/>
  <c r="L25" i="74"/>
  <c r="AB25" i="74"/>
  <c r="K25" i="74"/>
  <c r="Y25" i="74"/>
  <c r="AQ25" i="74"/>
  <c r="X25" i="74"/>
  <c r="AL25" i="74"/>
  <c r="U25" i="74"/>
  <c r="AK25" i="74"/>
  <c r="S25" i="74"/>
  <c r="D25" i="89"/>
  <c r="D25" i="90"/>
  <c r="BG22" i="77"/>
  <c r="AX22" i="77"/>
  <c r="AO22" i="77"/>
  <c r="AG22" i="77"/>
  <c r="X22" i="77"/>
  <c r="O22" i="77"/>
  <c r="BF22" i="77"/>
  <c r="AW22" i="77"/>
  <c r="AN22" i="77"/>
  <c r="AF22" i="77"/>
  <c r="W22" i="77"/>
  <c r="N22" i="77"/>
  <c r="BE22" i="77"/>
  <c r="AV22" i="77"/>
  <c r="AM22" i="77"/>
  <c r="AD22" i="77"/>
  <c r="V22" i="77"/>
  <c r="M22" i="77"/>
  <c r="BD22" i="77"/>
  <c r="AU22" i="77"/>
  <c r="AL22" i="77"/>
  <c r="AC22" i="77"/>
  <c r="U22" i="77"/>
  <c r="L22" i="77"/>
  <c r="BK22" i="77"/>
  <c r="BC22" i="77"/>
  <c r="AT22" i="77"/>
  <c r="AK22" i="77"/>
  <c r="AB22" i="77"/>
  <c r="S22" i="77"/>
  <c r="K22" i="77"/>
  <c r="BJ22" i="77"/>
  <c r="BB22" i="77"/>
  <c r="AS22" i="77"/>
  <c r="AJ22" i="77"/>
  <c r="AA22" i="77"/>
  <c r="R22" i="77"/>
  <c r="J22" i="77"/>
  <c r="BI22" i="77"/>
  <c r="AZ22" i="77"/>
  <c r="AR22" i="77"/>
  <c r="AI22" i="77"/>
  <c r="Z22" i="77"/>
  <c r="Q22" i="77"/>
  <c r="BH22" i="77"/>
  <c r="AY22" i="77"/>
  <c r="AQ22" i="77"/>
  <c r="AH22" i="77"/>
  <c r="Y22" i="77"/>
  <c r="P22" i="77"/>
  <c r="BF25" i="44"/>
  <c r="AW25" i="44"/>
  <c r="AN25" i="44"/>
  <c r="AF25" i="44"/>
  <c r="W25" i="44"/>
  <c r="N25" i="44"/>
  <c r="BE25" i="44"/>
  <c r="AV25" i="44"/>
  <c r="AM25" i="44"/>
  <c r="AD25" i="44"/>
  <c r="V25" i="44"/>
  <c r="M25" i="44"/>
  <c r="BD25" i="44"/>
  <c r="AU25" i="44"/>
  <c r="AL25" i="44"/>
  <c r="AC25" i="44"/>
  <c r="U25" i="44"/>
  <c r="L25" i="44"/>
  <c r="BK25" i="44"/>
  <c r="BC25" i="44"/>
  <c r="AT25" i="44"/>
  <c r="AK25" i="44"/>
  <c r="AB25" i="44"/>
  <c r="S25" i="44"/>
  <c r="K25" i="44"/>
  <c r="BJ25" i="44"/>
  <c r="BB25" i="44"/>
  <c r="AS25" i="44"/>
  <c r="AJ25" i="44"/>
  <c r="AA25" i="44"/>
  <c r="R25" i="44"/>
  <c r="J25" i="44"/>
  <c r="BI25" i="44"/>
  <c r="AZ25" i="44"/>
  <c r="AR25" i="44"/>
  <c r="AI25" i="44"/>
  <c r="Z25" i="44"/>
  <c r="Q25" i="44"/>
  <c r="BH25" i="44"/>
  <c r="AY25" i="44"/>
  <c r="AQ25" i="44"/>
  <c r="AH25" i="44"/>
  <c r="Y25" i="44"/>
  <c r="P25" i="44"/>
  <c r="BG25" i="44"/>
  <c r="AX25" i="44"/>
  <c r="AO25" i="44"/>
  <c r="AG25" i="44"/>
  <c r="X25" i="44"/>
  <c r="O25" i="44"/>
  <c r="BF12" i="50"/>
  <c r="AW12" i="50"/>
  <c r="AN12" i="50"/>
  <c r="AF12" i="50"/>
  <c r="W12" i="50"/>
  <c r="N12" i="50"/>
  <c r="BD12" i="50"/>
  <c r="AU12" i="50"/>
  <c r="AL12" i="50"/>
  <c r="AC12" i="50"/>
  <c r="BK12" i="50"/>
  <c r="BC12" i="50"/>
  <c r="AT12" i="50"/>
  <c r="AK12" i="50"/>
  <c r="AB12" i="50"/>
  <c r="S12" i="50"/>
  <c r="K12" i="50"/>
  <c r="BH12" i="50"/>
  <c r="AY12" i="50"/>
  <c r="BG12" i="50"/>
  <c r="AX12" i="50"/>
  <c r="AO12" i="50"/>
  <c r="AG12" i="50"/>
  <c r="X12" i="50"/>
  <c r="O12" i="50"/>
  <c r="BJ12" i="50"/>
  <c r="AQ12" i="50"/>
  <c r="Y12" i="50"/>
  <c r="J12" i="50"/>
  <c r="BI12" i="50"/>
  <c r="AM12" i="50"/>
  <c r="V12" i="50"/>
  <c r="BE12" i="50"/>
  <c r="AJ12" i="50"/>
  <c r="U12" i="50"/>
  <c r="BB12" i="50"/>
  <c r="AI12" i="50"/>
  <c r="R12" i="50"/>
  <c r="AZ12" i="50"/>
  <c r="AH12" i="50"/>
  <c r="Q12" i="50"/>
  <c r="AV12" i="50"/>
  <c r="AD12" i="50"/>
  <c r="P12" i="50"/>
  <c r="AS12" i="50"/>
  <c r="AA12" i="50"/>
  <c r="M12" i="50"/>
  <c r="AR12" i="50"/>
  <c r="Z12" i="50"/>
  <c r="L12" i="50"/>
  <c r="BH19" i="46"/>
  <c r="AY19" i="46"/>
  <c r="AQ19" i="46"/>
  <c r="AH19" i="46"/>
  <c r="Y19" i="46"/>
  <c r="P19" i="46"/>
  <c r="BG19" i="46"/>
  <c r="AX19" i="46"/>
  <c r="AO19" i="46"/>
  <c r="AG19" i="46"/>
  <c r="X19" i="46"/>
  <c r="O19" i="46"/>
  <c r="BF19" i="46"/>
  <c r="AW19" i="46"/>
  <c r="AN19" i="46"/>
  <c r="AF19" i="46"/>
  <c r="W19" i="46"/>
  <c r="N19" i="46"/>
  <c r="BE19" i="46"/>
  <c r="AV19" i="46"/>
  <c r="AM19" i="46"/>
  <c r="AD19" i="46"/>
  <c r="V19" i="46"/>
  <c r="M19" i="46"/>
  <c r="BD19" i="46"/>
  <c r="AU19" i="46"/>
  <c r="AL19" i="46"/>
  <c r="AC19" i="46"/>
  <c r="U19" i="46"/>
  <c r="L19" i="46"/>
  <c r="BK19" i="46"/>
  <c r="BC19" i="46"/>
  <c r="AT19" i="46"/>
  <c r="AK19" i="46"/>
  <c r="AB19" i="46"/>
  <c r="S19" i="46"/>
  <c r="K19" i="46"/>
  <c r="BJ19" i="46"/>
  <c r="BB19" i="46"/>
  <c r="AS19" i="46"/>
  <c r="AJ19" i="46"/>
  <c r="AA19" i="46"/>
  <c r="R19" i="46"/>
  <c r="J19" i="46"/>
  <c r="BI19" i="46"/>
  <c r="AZ19" i="46"/>
  <c r="AR19" i="46"/>
  <c r="AI19" i="46"/>
  <c r="Z19" i="46"/>
  <c r="Q19" i="46"/>
  <c r="BJ25" i="49"/>
  <c r="BB25" i="49"/>
  <c r="AS25" i="49"/>
  <c r="AJ25" i="49"/>
  <c r="AA25" i="49"/>
  <c r="R25" i="49"/>
  <c r="J25" i="49"/>
  <c r="BF25" i="49"/>
  <c r="AW25" i="49"/>
  <c r="AN25" i="49"/>
  <c r="AF25" i="49"/>
  <c r="W25" i="49"/>
  <c r="N25" i="49"/>
  <c r="BH25" i="49"/>
  <c r="AV25" i="49"/>
  <c r="AK25" i="49"/>
  <c r="Y25" i="49"/>
  <c r="M25" i="49"/>
  <c r="BG25" i="49"/>
  <c r="AU25" i="49"/>
  <c r="AI25" i="49"/>
  <c r="X25" i="49"/>
  <c r="L25" i="49"/>
  <c r="BE25" i="49"/>
  <c r="AT25" i="49"/>
  <c r="AH25" i="49"/>
  <c r="V25" i="49"/>
  <c r="K25" i="49"/>
  <c r="BD25" i="49"/>
  <c r="AR25" i="49"/>
  <c r="AG25" i="49"/>
  <c r="U25" i="49"/>
  <c r="BC25" i="49"/>
  <c r="AQ25" i="49"/>
  <c r="AD25" i="49"/>
  <c r="S25" i="49"/>
  <c r="AZ25" i="49"/>
  <c r="AO25" i="49"/>
  <c r="AC25" i="49"/>
  <c r="Q25" i="49"/>
  <c r="BK25" i="49"/>
  <c r="AY25" i="49"/>
  <c r="AM25" i="49"/>
  <c r="AB25" i="49"/>
  <c r="P25" i="49"/>
  <c r="BI25" i="49"/>
  <c r="AX25" i="49"/>
  <c r="AL25" i="49"/>
  <c r="Z25" i="49"/>
  <c r="O25" i="49"/>
  <c r="BG12" i="77"/>
  <c r="AX12" i="77"/>
  <c r="AO12" i="77"/>
  <c r="AG12" i="77"/>
  <c r="X12" i="77"/>
  <c r="O12" i="77"/>
  <c r="BF12" i="77"/>
  <c r="AW12" i="77"/>
  <c r="AN12" i="77"/>
  <c r="AF12" i="77"/>
  <c r="W12" i="77"/>
  <c r="N12" i="77"/>
  <c r="BE12" i="77"/>
  <c r="AV12" i="77"/>
  <c r="AM12" i="77"/>
  <c r="AD12" i="77"/>
  <c r="V12" i="77"/>
  <c r="M12" i="77"/>
  <c r="BD12" i="77"/>
  <c r="AU12" i="77"/>
  <c r="AL12" i="77"/>
  <c r="AC12" i="77"/>
  <c r="U12" i="77"/>
  <c r="L12" i="77"/>
  <c r="BK12" i="77"/>
  <c r="BC12" i="77"/>
  <c r="AT12" i="77"/>
  <c r="AK12" i="77"/>
  <c r="AB12" i="77"/>
  <c r="S12" i="77"/>
  <c r="K12" i="77"/>
  <c r="BJ12" i="77"/>
  <c r="BB12" i="77"/>
  <c r="AS12" i="77"/>
  <c r="AJ12" i="77"/>
  <c r="AA12" i="77"/>
  <c r="R12" i="77"/>
  <c r="J12" i="77"/>
  <c r="BI12" i="77"/>
  <c r="AZ12" i="77"/>
  <c r="AR12" i="77"/>
  <c r="AI12" i="77"/>
  <c r="Z12" i="77"/>
  <c r="Q12" i="77"/>
  <c r="BH12" i="77"/>
  <c r="AY12" i="77"/>
  <c r="AQ12" i="77"/>
  <c r="AH12" i="77"/>
  <c r="Y12" i="77"/>
  <c r="P12" i="77"/>
  <c r="BG19" i="73"/>
  <c r="AX19" i="73"/>
  <c r="AO19" i="73"/>
  <c r="AG19" i="73"/>
  <c r="X19" i="73"/>
  <c r="O19" i="73"/>
  <c r="BF19" i="73"/>
  <c r="AW19" i="73"/>
  <c r="AN19" i="73"/>
  <c r="AF19" i="73"/>
  <c r="W19" i="73"/>
  <c r="N19" i="73"/>
  <c r="BE19" i="73"/>
  <c r="AV19" i="73"/>
  <c r="AM19" i="73"/>
  <c r="AD19" i="73"/>
  <c r="V19" i="73"/>
  <c r="M19" i="73"/>
  <c r="BD19" i="73"/>
  <c r="AU19" i="73"/>
  <c r="AL19" i="73"/>
  <c r="AC19" i="73"/>
  <c r="U19" i="73"/>
  <c r="L19" i="73"/>
  <c r="BK19" i="73"/>
  <c r="BC19" i="73"/>
  <c r="AT19" i="73"/>
  <c r="AK19" i="73"/>
  <c r="AB19" i="73"/>
  <c r="S19" i="73"/>
  <c r="K19" i="73"/>
  <c r="BJ19" i="73"/>
  <c r="BB19" i="73"/>
  <c r="AS19" i="73"/>
  <c r="AJ19" i="73"/>
  <c r="AA19" i="73"/>
  <c r="R19" i="73"/>
  <c r="J19" i="73"/>
  <c r="BI19" i="73"/>
  <c r="AZ19" i="73"/>
  <c r="AR19" i="73"/>
  <c r="AI19" i="73"/>
  <c r="Z19" i="73"/>
  <c r="Q19" i="73"/>
  <c r="BH19" i="73"/>
  <c r="AY19" i="73"/>
  <c r="AQ19" i="73"/>
  <c r="AH19" i="73"/>
  <c r="Y19" i="73"/>
  <c r="P19" i="73"/>
  <c r="BF25" i="75"/>
  <c r="AW25" i="75"/>
  <c r="AN25" i="75"/>
  <c r="AF25" i="75"/>
  <c r="W25" i="75"/>
  <c r="N25" i="75"/>
  <c r="BE25" i="75"/>
  <c r="AV25" i="75"/>
  <c r="AM25" i="75"/>
  <c r="AD25" i="75"/>
  <c r="V25" i="75"/>
  <c r="M25" i="75"/>
  <c r="BD25" i="75"/>
  <c r="AU25" i="75"/>
  <c r="AL25" i="75"/>
  <c r="AC25" i="75"/>
  <c r="U25" i="75"/>
  <c r="L25" i="75"/>
  <c r="BK25" i="75"/>
  <c r="BC25" i="75"/>
  <c r="AT25" i="75"/>
  <c r="AK25" i="75"/>
  <c r="AB25" i="75"/>
  <c r="S25" i="75"/>
  <c r="K25" i="75"/>
  <c r="BJ25" i="75"/>
  <c r="BB25" i="75"/>
  <c r="AS25" i="75"/>
  <c r="AJ25" i="75"/>
  <c r="AA25" i="75"/>
  <c r="R25" i="75"/>
  <c r="J25" i="75"/>
  <c r="BI25" i="75"/>
  <c r="AZ25" i="75"/>
  <c r="AR25" i="75"/>
  <c r="AI25" i="75"/>
  <c r="Z25" i="75"/>
  <c r="Q25" i="75"/>
  <c r="BH25" i="75"/>
  <c r="AY25" i="75"/>
  <c r="AQ25" i="75"/>
  <c r="AH25" i="75"/>
  <c r="Y25" i="75"/>
  <c r="P25" i="75"/>
  <c r="BG25" i="75"/>
  <c r="AX25" i="75"/>
  <c r="AO25" i="75"/>
  <c r="AG25" i="75"/>
  <c r="X25" i="75"/>
  <c r="O25" i="75"/>
  <c r="BD13" i="88"/>
  <c r="AU13" i="88"/>
  <c r="AL13" i="88"/>
  <c r="AC13" i="88"/>
  <c r="U13" i="88"/>
  <c r="L13" i="88"/>
  <c r="BK13" i="88"/>
  <c r="BC13" i="88"/>
  <c r="AT13" i="88"/>
  <c r="AK13" i="88"/>
  <c r="AB13" i="88"/>
  <c r="S13" i="88"/>
  <c r="K13" i="88"/>
  <c r="BJ13" i="88"/>
  <c r="BB13" i="88"/>
  <c r="AS13" i="88"/>
  <c r="AJ13" i="88"/>
  <c r="AA13" i="88"/>
  <c r="R13" i="88"/>
  <c r="J13" i="88"/>
  <c r="BI13" i="88"/>
  <c r="AZ13" i="88"/>
  <c r="AR13" i="88"/>
  <c r="AI13" i="88"/>
  <c r="Z13" i="88"/>
  <c r="Q13" i="88"/>
  <c r="BG13" i="88"/>
  <c r="AX13" i="88"/>
  <c r="AO13" i="88"/>
  <c r="AG13" i="88"/>
  <c r="X13" i="88"/>
  <c r="O13" i="88"/>
  <c r="BF13" i="88"/>
  <c r="AW13" i="88"/>
  <c r="AN13" i="88"/>
  <c r="AF13" i="88"/>
  <c r="W13" i="88"/>
  <c r="N13" i="88"/>
  <c r="AV13" i="88"/>
  <c r="M13" i="88"/>
  <c r="AQ13" i="88"/>
  <c r="AM13" i="88"/>
  <c r="AH13" i="88"/>
  <c r="AD13" i="88"/>
  <c r="BH13" i="88"/>
  <c r="Y13" i="88"/>
  <c r="BE13" i="88"/>
  <c r="V13" i="88"/>
  <c r="AY13" i="88"/>
  <c r="P13" i="88"/>
  <c r="BG19" i="90"/>
  <c r="AX19" i="90"/>
  <c r="AO19" i="90"/>
  <c r="AG19" i="90"/>
  <c r="X19" i="90"/>
  <c r="O19" i="90"/>
  <c r="BF19" i="90"/>
  <c r="AW19" i="90"/>
  <c r="AN19" i="90"/>
  <c r="AF19" i="90"/>
  <c r="W19" i="90"/>
  <c r="N19" i="90"/>
  <c r="BE19" i="90"/>
  <c r="AV19" i="90"/>
  <c r="AM19" i="90"/>
  <c r="AD19" i="90"/>
  <c r="V19" i="90"/>
  <c r="M19" i="90"/>
  <c r="BD19" i="90"/>
  <c r="AU19" i="90"/>
  <c r="AL19" i="90"/>
  <c r="AC19" i="90"/>
  <c r="U19" i="90"/>
  <c r="L19" i="90"/>
  <c r="BJ19" i="90"/>
  <c r="BB19" i="90"/>
  <c r="AS19" i="90"/>
  <c r="AJ19" i="90"/>
  <c r="AA19" i="90"/>
  <c r="R19" i="90"/>
  <c r="J19" i="90"/>
  <c r="BK19" i="90"/>
  <c r="AQ19" i="90"/>
  <c r="Q19" i="90"/>
  <c r="BI19" i="90"/>
  <c r="AK19" i="90"/>
  <c r="P19" i="90"/>
  <c r="BH19" i="90"/>
  <c r="AI19" i="90"/>
  <c r="K19" i="90"/>
  <c r="BC19" i="90"/>
  <c r="AH19" i="90"/>
  <c r="AZ19" i="90"/>
  <c r="AB19" i="90"/>
  <c r="AY19" i="90"/>
  <c r="Z19" i="90"/>
  <c r="AT19" i="90"/>
  <c r="Y19" i="90"/>
  <c r="AR19" i="90"/>
  <c r="S19" i="90"/>
  <c r="BE25" i="92"/>
  <c r="AV25" i="92"/>
  <c r="AM25" i="92"/>
  <c r="AD25" i="92"/>
  <c r="V25" i="92"/>
  <c r="M25" i="92"/>
  <c r="BD25" i="92"/>
  <c r="AU25" i="92"/>
  <c r="AL25" i="92"/>
  <c r="AC25" i="92"/>
  <c r="U25" i="92"/>
  <c r="L25" i="92"/>
  <c r="BK25" i="92"/>
  <c r="BC25" i="92"/>
  <c r="AT25" i="92"/>
  <c r="AK25" i="92"/>
  <c r="AB25" i="92"/>
  <c r="S25" i="92"/>
  <c r="K25" i="92"/>
  <c r="BJ25" i="92"/>
  <c r="BB25" i="92"/>
  <c r="AS25" i="92"/>
  <c r="AJ25" i="92"/>
  <c r="AA25" i="92"/>
  <c r="R25" i="92"/>
  <c r="J25" i="92"/>
  <c r="BI25" i="92"/>
  <c r="AZ25" i="92"/>
  <c r="AR25" i="92"/>
  <c r="AI25" i="92"/>
  <c r="Z25" i="92"/>
  <c r="Q25" i="92"/>
  <c r="BH25" i="92"/>
  <c r="AY25" i="92"/>
  <c r="AQ25" i="92"/>
  <c r="AH25" i="92"/>
  <c r="Y25" i="92"/>
  <c r="P25" i="92"/>
  <c r="AN25" i="92"/>
  <c r="AG25" i="92"/>
  <c r="AF25" i="92"/>
  <c r="BG25" i="92"/>
  <c r="X25" i="92"/>
  <c r="BF25" i="92"/>
  <c r="W25" i="92"/>
  <c r="AX25" i="92"/>
  <c r="O25" i="92"/>
  <c r="AW25" i="92"/>
  <c r="N25" i="92"/>
  <c r="AO25" i="92"/>
  <c r="BE10" i="96"/>
  <c r="AV10" i="96"/>
  <c r="AM10" i="96"/>
  <c r="AD10" i="96"/>
  <c r="V10" i="96"/>
  <c r="M10" i="96"/>
  <c r="BD10" i="96"/>
  <c r="AU10" i="96"/>
  <c r="AL10" i="96"/>
  <c r="AC10" i="96"/>
  <c r="U10" i="96"/>
  <c r="L10" i="96"/>
  <c r="BK10" i="96"/>
  <c r="BC10" i="96"/>
  <c r="AT10" i="96"/>
  <c r="AK10" i="96"/>
  <c r="AB10" i="96"/>
  <c r="S10" i="96"/>
  <c r="K10" i="96"/>
  <c r="BJ10" i="96"/>
  <c r="BB10" i="96"/>
  <c r="AS10" i="96"/>
  <c r="AJ10" i="96"/>
  <c r="AA10" i="96"/>
  <c r="R10" i="96"/>
  <c r="J10" i="96"/>
  <c r="BI10" i="96"/>
  <c r="AZ10" i="96"/>
  <c r="AR10" i="96"/>
  <c r="AI10" i="96"/>
  <c r="Z10" i="96"/>
  <c r="Q10" i="96"/>
  <c r="BH10" i="96"/>
  <c r="AY10" i="96"/>
  <c r="AQ10" i="96"/>
  <c r="AH10" i="96"/>
  <c r="Y10" i="96"/>
  <c r="P10" i="96"/>
  <c r="AN10" i="96"/>
  <c r="AG10" i="96"/>
  <c r="AF10" i="96"/>
  <c r="BG10" i="96"/>
  <c r="X10" i="96"/>
  <c r="BF10" i="96"/>
  <c r="W10" i="96"/>
  <c r="AX10" i="96"/>
  <c r="O10" i="96"/>
  <c r="AW10" i="96"/>
  <c r="N10" i="96"/>
  <c r="AO10" i="96"/>
  <c r="BI13" i="43"/>
  <c r="AZ13" i="43"/>
  <c r="AR13" i="43"/>
  <c r="AI13" i="43"/>
  <c r="Z13" i="43"/>
  <c r="BH13" i="43"/>
  <c r="AY13" i="43"/>
  <c r="AQ13" i="43"/>
  <c r="AH13" i="43"/>
  <c r="Y13" i="43"/>
  <c r="P13" i="43"/>
  <c r="BG13" i="43"/>
  <c r="AX13" i="43"/>
  <c r="AO13" i="43"/>
  <c r="AG13" i="43"/>
  <c r="X13" i="43"/>
  <c r="O13" i="43"/>
  <c r="BF13" i="43"/>
  <c r="AW13" i="43"/>
  <c r="AN13" i="43"/>
  <c r="AF13" i="43"/>
  <c r="W13" i="43"/>
  <c r="N13" i="43"/>
  <c r="BD13" i="43"/>
  <c r="AU13" i="43"/>
  <c r="AL13" i="43"/>
  <c r="AC13" i="43"/>
  <c r="U13" i="43"/>
  <c r="L13" i="43"/>
  <c r="BK13" i="43"/>
  <c r="BC13" i="43"/>
  <c r="AT13" i="43"/>
  <c r="AK13" i="43"/>
  <c r="AB13" i="43"/>
  <c r="S13" i="43"/>
  <c r="K13" i="43"/>
  <c r="BJ13" i="43"/>
  <c r="BB13" i="43"/>
  <c r="AS13" i="43"/>
  <c r="AJ13" i="43"/>
  <c r="AA13" i="43"/>
  <c r="R13" i="43"/>
  <c r="J13" i="43"/>
  <c r="AV13" i="43"/>
  <c r="AM13" i="43"/>
  <c r="AD13" i="43"/>
  <c r="V13" i="43"/>
  <c r="Q13" i="43"/>
  <c r="M13" i="43"/>
  <c r="BE13" i="43"/>
  <c r="BK19" i="45"/>
  <c r="BC19" i="45"/>
  <c r="AT19" i="45"/>
  <c r="AK19" i="45"/>
  <c r="AB19" i="45"/>
  <c r="S19" i="45"/>
  <c r="K19" i="45"/>
  <c r="BJ19" i="45"/>
  <c r="BB19" i="45"/>
  <c r="AS19" i="45"/>
  <c r="AJ19" i="45"/>
  <c r="AA19" i="45"/>
  <c r="R19" i="45"/>
  <c r="J19" i="45"/>
  <c r="BI19" i="45"/>
  <c r="AZ19" i="45"/>
  <c r="AR19" i="45"/>
  <c r="AI19" i="45"/>
  <c r="Z19" i="45"/>
  <c r="Q19" i="45"/>
  <c r="BH19" i="45"/>
  <c r="AY19" i="45"/>
  <c r="AQ19" i="45"/>
  <c r="AH19" i="45"/>
  <c r="Y19" i="45"/>
  <c r="P19" i="45"/>
  <c r="BG19" i="45"/>
  <c r="AX19" i="45"/>
  <c r="AO19" i="45"/>
  <c r="AG19" i="45"/>
  <c r="X19" i="45"/>
  <c r="O19" i="45"/>
  <c r="BF19" i="45"/>
  <c r="AW19" i="45"/>
  <c r="AN19" i="45"/>
  <c r="AF19" i="45"/>
  <c r="W19" i="45"/>
  <c r="N19" i="45"/>
  <c r="BE19" i="45"/>
  <c r="AV19" i="45"/>
  <c r="AM19" i="45"/>
  <c r="AD19" i="45"/>
  <c r="V19" i="45"/>
  <c r="M19" i="45"/>
  <c r="BD19" i="45"/>
  <c r="AU19" i="45"/>
  <c r="AL19" i="45"/>
  <c r="AC19" i="45"/>
  <c r="U19" i="45"/>
  <c r="L19" i="45"/>
  <c r="BG13" i="67"/>
  <c r="AX13" i="67"/>
  <c r="AO13" i="67"/>
  <c r="AG13" i="67"/>
  <c r="X13" i="67"/>
  <c r="O13" i="67"/>
  <c r="BF13" i="67"/>
  <c r="AW13" i="67"/>
  <c r="AN13" i="67"/>
  <c r="AF13" i="67"/>
  <c r="W13" i="67"/>
  <c r="N13" i="67"/>
  <c r="BE13" i="67"/>
  <c r="AV13" i="67"/>
  <c r="AM13" i="67"/>
  <c r="AD13" i="67"/>
  <c r="V13" i="67"/>
  <c r="M13" i="67"/>
  <c r="BD13" i="67"/>
  <c r="AU13" i="67"/>
  <c r="AL13" i="67"/>
  <c r="AC13" i="67"/>
  <c r="U13" i="67"/>
  <c r="L13" i="67"/>
  <c r="BK13" i="67"/>
  <c r="BC13" i="67"/>
  <c r="AT13" i="67"/>
  <c r="AK13" i="67"/>
  <c r="AB13" i="67"/>
  <c r="S13" i="67"/>
  <c r="K13" i="67"/>
  <c r="BJ13" i="67"/>
  <c r="BB13" i="67"/>
  <c r="AS13" i="67"/>
  <c r="AJ13" i="67"/>
  <c r="AA13" i="67"/>
  <c r="R13" i="67"/>
  <c r="J13" i="67"/>
  <c r="BI13" i="67"/>
  <c r="AZ13" i="67"/>
  <c r="AR13" i="67"/>
  <c r="AI13" i="67"/>
  <c r="Z13" i="67"/>
  <c r="Q13" i="67"/>
  <c r="BH13" i="67"/>
  <c r="AY13" i="67"/>
  <c r="AQ13" i="67"/>
  <c r="AH13" i="67"/>
  <c r="Y13" i="67"/>
  <c r="P13" i="67"/>
  <c r="BH20" i="52"/>
  <c r="AY20" i="52"/>
  <c r="AQ20" i="52"/>
  <c r="AH20" i="52"/>
  <c r="Y20" i="52"/>
  <c r="P20" i="52"/>
  <c r="BG20" i="52"/>
  <c r="AX20" i="52"/>
  <c r="AO20" i="52"/>
  <c r="AG20" i="52"/>
  <c r="X20" i="52"/>
  <c r="O20" i="52"/>
  <c r="BF20" i="52"/>
  <c r="AW20" i="52"/>
  <c r="AN20" i="52"/>
  <c r="AF20" i="52"/>
  <c r="W20" i="52"/>
  <c r="N20" i="52"/>
  <c r="BE20" i="52"/>
  <c r="AV20" i="52"/>
  <c r="AM20" i="52"/>
  <c r="AD20" i="52"/>
  <c r="V20" i="52"/>
  <c r="M20" i="52"/>
  <c r="BD20" i="52"/>
  <c r="AU20" i="52"/>
  <c r="AL20" i="52"/>
  <c r="AC20" i="52"/>
  <c r="U20" i="52"/>
  <c r="L20" i="52"/>
  <c r="BK20" i="52"/>
  <c r="BC20" i="52"/>
  <c r="AT20" i="52"/>
  <c r="AK20" i="52"/>
  <c r="AB20" i="52"/>
  <c r="S20" i="52"/>
  <c r="K20" i="52"/>
  <c r="BJ20" i="52"/>
  <c r="BB20" i="52"/>
  <c r="AS20" i="52"/>
  <c r="AJ20" i="52"/>
  <c r="AA20" i="52"/>
  <c r="R20" i="52"/>
  <c r="J20" i="52"/>
  <c r="BI20" i="52"/>
  <c r="AZ20" i="52"/>
  <c r="AR20" i="52"/>
  <c r="AI20" i="52"/>
  <c r="Z20" i="52"/>
  <c r="Q20" i="52"/>
  <c r="BD13" i="87"/>
  <c r="AU13" i="87"/>
  <c r="AL13" i="87"/>
  <c r="AC13" i="87"/>
  <c r="U13" i="87"/>
  <c r="L13" i="87"/>
  <c r="BK13" i="87"/>
  <c r="BC13" i="87"/>
  <c r="AT13" i="87"/>
  <c r="AK13" i="87"/>
  <c r="AB13" i="87"/>
  <c r="S13" i="87"/>
  <c r="K13" i="87"/>
  <c r="BJ13" i="87"/>
  <c r="BB13" i="87"/>
  <c r="AS13" i="87"/>
  <c r="BI13" i="87"/>
  <c r="AZ13" i="87"/>
  <c r="AR13" i="87"/>
  <c r="AI13" i="87"/>
  <c r="Z13" i="87"/>
  <c r="Q13" i="87"/>
  <c r="BH13" i="87"/>
  <c r="AY13" i="87"/>
  <c r="AQ13" i="87"/>
  <c r="AH13" i="87"/>
  <c r="Y13" i="87"/>
  <c r="P13" i="87"/>
  <c r="BG13" i="87"/>
  <c r="AX13" i="87"/>
  <c r="AO13" i="87"/>
  <c r="AG13" i="87"/>
  <c r="X13" i="87"/>
  <c r="O13" i="87"/>
  <c r="BF13" i="87"/>
  <c r="AW13" i="87"/>
  <c r="AN13" i="87"/>
  <c r="AF13" i="87"/>
  <c r="W13" i="87"/>
  <c r="N13" i="87"/>
  <c r="BE13" i="87"/>
  <c r="AV13" i="87"/>
  <c r="AM13" i="87"/>
  <c r="AD13" i="87"/>
  <c r="V13" i="87"/>
  <c r="M13" i="87"/>
  <c r="AJ13" i="87"/>
  <c r="AA13" i="87"/>
  <c r="R13" i="87"/>
  <c r="J13" i="87"/>
  <c r="D16" i="90"/>
  <c r="BG13" i="94"/>
  <c r="AX13" i="94"/>
  <c r="AO13" i="94"/>
  <c r="AG13" i="94"/>
  <c r="X13" i="94"/>
  <c r="O13" i="94"/>
  <c r="BF13" i="94"/>
  <c r="AW13" i="94"/>
  <c r="AN13" i="94"/>
  <c r="AF13" i="94"/>
  <c r="W13" i="94"/>
  <c r="N13" i="94"/>
  <c r="BE13" i="94"/>
  <c r="AV13" i="94"/>
  <c r="AM13" i="94"/>
  <c r="AD13" i="94"/>
  <c r="V13" i="94"/>
  <c r="M13" i="94"/>
  <c r="BD13" i="94"/>
  <c r="AU13" i="94"/>
  <c r="AL13" i="94"/>
  <c r="AC13" i="94"/>
  <c r="U13" i="94"/>
  <c r="L13" i="94"/>
  <c r="BK13" i="94"/>
  <c r="BC13" i="94"/>
  <c r="AT13" i="94"/>
  <c r="AK13" i="94"/>
  <c r="AB13" i="94"/>
  <c r="S13" i="94"/>
  <c r="K13" i="94"/>
  <c r="BJ13" i="94"/>
  <c r="BB13" i="94"/>
  <c r="AS13" i="94"/>
  <c r="AJ13" i="94"/>
  <c r="AA13" i="94"/>
  <c r="R13" i="94"/>
  <c r="J13" i="94"/>
  <c r="AH13" i="94"/>
  <c r="BI13" i="94"/>
  <c r="Z13" i="94"/>
  <c r="BH13" i="94"/>
  <c r="Y13" i="94"/>
  <c r="AZ13" i="94"/>
  <c r="Q13" i="94"/>
  <c r="AY13" i="94"/>
  <c r="P13" i="94"/>
  <c r="AR13" i="94"/>
  <c r="AQ13" i="94"/>
  <c r="AI13" i="94"/>
  <c r="BD12" i="46"/>
  <c r="AU12" i="46"/>
  <c r="AL12" i="46"/>
  <c r="AC12" i="46"/>
  <c r="U12" i="46"/>
  <c r="L12" i="46"/>
  <c r="BK12" i="46"/>
  <c r="BC12" i="46"/>
  <c r="AT12" i="46"/>
  <c r="AK12" i="46"/>
  <c r="AB12" i="46"/>
  <c r="S12" i="46"/>
  <c r="K12" i="46"/>
  <c r="BJ12" i="46"/>
  <c r="BB12" i="46"/>
  <c r="AS12" i="46"/>
  <c r="AJ12" i="46"/>
  <c r="AA12" i="46"/>
  <c r="R12" i="46"/>
  <c r="J12" i="46"/>
  <c r="BI12" i="46"/>
  <c r="AZ12" i="46"/>
  <c r="AR12" i="46"/>
  <c r="AI12" i="46"/>
  <c r="Z12" i="46"/>
  <c r="Q12" i="46"/>
  <c r="BH12" i="46"/>
  <c r="AY12" i="46"/>
  <c r="AQ12" i="46"/>
  <c r="AH12" i="46"/>
  <c r="Y12" i="46"/>
  <c r="P12" i="46"/>
  <c r="BG12" i="46"/>
  <c r="AX12" i="46"/>
  <c r="AO12" i="46"/>
  <c r="AG12" i="46"/>
  <c r="X12" i="46"/>
  <c r="O12" i="46"/>
  <c r="BF12" i="46"/>
  <c r="AW12" i="46"/>
  <c r="AN12" i="46"/>
  <c r="AF12" i="46"/>
  <c r="W12" i="46"/>
  <c r="N12" i="46"/>
  <c r="BE12" i="46"/>
  <c r="AV12" i="46"/>
  <c r="AM12" i="46"/>
  <c r="AD12" i="46"/>
  <c r="V12" i="46"/>
  <c r="M12" i="46"/>
  <c r="BF18" i="49"/>
  <c r="AW18" i="49"/>
  <c r="AN18" i="49"/>
  <c r="AF18" i="49"/>
  <c r="W18" i="49"/>
  <c r="N18" i="49"/>
  <c r="BE18" i="49"/>
  <c r="AV18" i="49"/>
  <c r="AM18" i="49"/>
  <c r="AD18" i="49"/>
  <c r="V18" i="49"/>
  <c r="M18" i="49"/>
  <c r="BD18" i="49"/>
  <c r="AU18" i="49"/>
  <c r="AL18" i="49"/>
  <c r="AC18" i="49"/>
  <c r="U18" i="49"/>
  <c r="L18" i="49"/>
  <c r="BK18" i="49"/>
  <c r="BC18" i="49"/>
  <c r="AT18" i="49"/>
  <c r="AK18" i="49"/>
  <c r="AB18" i="49"/>
  <c r="S18" i="49"/>
  <c r="K18" i="49"/>
  <c r="BJ18" i="49"/>
  <c r="BB18" i="49"/>
  <c r="AS18" i="49"/>
  <c r="AJ18" i="49"/>
  <c r="AA18" i="49"/>
  <c r="R18" i="49"/>
  <c r="J18" i="49"/>
  <c r="BI18" i="49"/>
  <c r="AZ18" i="49"/>
  <c r="AR18" i="49"/>
  <c r="AI18" i="49"/>
  <c r="Z18" i="49"/>
  <c r="Q18" i="49"/>
  <c r="BH18" i="49"/>
  <c r="AY18" i="49"/>
  <c r="AQ18" i="49"/>
  <c r="AH18" i="49"/>
  <c r="Y18" i="49"/>
  <c r="P18" i="49"/>
  <c r="BG18" i="49"/>
  <c r="AX18" i="49"/>
  <c r="AO18" i="49"/>
  <c r="AG18" i="49"/>
  <c r="X18" i="49"/>
  <c r="O18" i="49"/>
  <c r="BK24" i="51"/>
  <c r="BC24" i="51"/>
  <c r="AT24" i="51"/>
  <c r="AK24" i="51"/>
  <c r="AB24" i="51"/>
  <c r="S24" i="51"/>
  <c r="K24" i="51"/>
  <c r="BJ24" i="51"/>
  <c r="BB24" i="51"/>
  <c r="AS24" i="51"/>
  <c r="AJ24" i="51"/>
  <c r="AA24" i="51"/>
  <c r="R24" i="51"/>
  <c r="J24" i="51"/>
  <c r="BI24" i="51"/>
  <c r="AZ24" i="51"/>
  <c r="AR24" i="51"/>
  <c r="AI24" i="51"/>
  <c r="Z24" i="51"/>
  <c r="Q24" i="51"/>
  <c r="BH24" i="51"/>
  <c r="AY24" i="51"/>
  <c r="AQ24" i="51"/>
  <c r="AH24" i="51"/>
  <c r="Y24" i="51"/>
  <c r="P24" i="51"/>
  <c r="BG24" i="51"/>
  <c r="AX24" i="51"/>
  <c r="AO24" i="51"/>
  <c r="AG24" i="51"/>
  <c r="X24" i="51"/>
  <c r="O24" i="51"/>
  <c r="BF24" i="51"/>
  <c r="AW24" i="51"/>
  <c r="AN24" i="51"/>
  <c r="AF24" i="51"/>
  <c r="W24" i="51"/>
  <c r="N24" i="51"/>
  <c r="BE24" i="51"/>
  <c r="AV24" i="51"/>
  <c r="AM24" i="51"/>
  <c r="AD24" i="51"/>
  <c r="V24" i="51"/>
  <c r="M24" i="51"/>
  <c r="BD24" i="51"/>
  <c r="AU24" i="51"/>
  <c r="AL24" i="51"/>
  <c r="AC24" i="51"/>
  <c r="U24" i="51"/>
  <c r="L24" i="51"/>
  <c r="BK12" i="73"/>
  <c r="BC12" i="73"/>
  <c r="AT12" i="73"/>
  <c r="AK12" i="73"/>
  <c r="AB12" i="73"/>
  <c r="S12" i="73"/>
  <c r="K12" i="73"/>
  <c r="BJ12" i="73"/>
  <c r="BB12" i="73"/>
  <c r="AS12" i="73"/>
  <c r="AJ12" i="73"/>
  <c r="AA12" i="73"/>
  <c r="R12" i="73"/>
  <c r="J12" i="73"/>
  <c r="BI12" i="73"/>
  <c r="AZ12" i="73"/>
  <c r="AR12" i="73"/>
  <c r="AI12" i="73"/>
  <c r="Z12" i="73"/>
  <c r="Q12" i="73"/>
  <c r="BH12" i="73"/>
  <c r="AY12" i="73"/>
  <c r="AQ12" i="73"/>
  <c r="AH12" i="73"/>
  <c r="Y12" i="73"/>
  <c r="P12" i="73"/>
  <c r="BG12" i="73"/>
  <c r="AX12" i="73"/>
  <c r="AO12" i="73"/>
  <c r="AG12" i="73"/>
  <c r="X12" i="73"/>
  <c r="O12" i="73"/>
  <c r="BF12" i="73"/>
  <c r="AW12" i="73"/>
  <c r="AN12" i="73"/>
  <c r="AF12" i="73"/>
  <c r="W12" i="73"/>
  <c r="N12" i="73"/>
  <c r="BE12" i="73"/>
  <c r="AV12" i="73"/>
  <c r="AM12" i="73"/>
  <c r="AD12" i="73"/>
  <c r="V12" i="73"/>
  <c r="M12" i="73"/>
  <c r="BD12" i="73"/>
  <c r="AU12" i="73"/>
  <c r="AL12" i="73"/>
  <c r="AC12" i="73"/>
  <c r="U12" i="73"/>
  <c r="L12" i="73"/>
  <c r="BJ18" i="75"/>
  <c r="BB18" i="75"/>
  <c r="AS18" i="75"/>
  <c r="AJ18" i="75"/>
  <c r="AA18" i="75"/>
  <c r="R18" i="75"/>
  <c r="J18" i="75"/>
  <c r="BI18" i="75"/>
  <c r="AZ18" i="75"/>
  <c r="AR18" i="75"/>
  <c r="AI18" i="75"/>
  <c r="Z18" i="75"/>
  <c r="Q18" i="75"/>
  <c r="BH18" i="75"/>
  <c r="AY18" i="75"/>
  <c r="AQ18" i="75"/>
  <c r="AH18" i="75"/>
  <c r="Y18" i="75"/>
  <c r="P18" i="75"/>
  <c r="BG18" i="75"/>
  <c r="AX18" i="75"/>
  <c r="AO18" i="75"/>
  <c r="AG18" i="75"/>
  <c r="X18" i="75"/>
  <c r="O18" i="75"/>
  <c r="BF18" i="75"/>
  <c r="AW18" i="75"/>
  <c r="AN18" i="75"/>
  <c r="AF18" i="75"/>
  <c r="W18" i="75"/>
  <c r="N18" i="75"/>
  <c r="BE18" i="75"/>
  <c r="AV18" i="75"/>
  <c r="AM18" i="75"/>
  <c r="AD18" i="75"/>
  <c r="V18" i="75"/>
  <c r="M18" i="75"/>
  <c r="BD18" i="75"/>
  <c r="AU18" i="75"/>
  <c r="AL18" i="75"/>
  <c r="AC18" i="75"/>
  <c r="U18" i="75"/>
  <c r="L18" i="75"/>
  <c r="BK18" i="75"/>
  <c r="BC18" i="75"/>
  <c r="AT18" i="75"/>
  <c r="AK18" i="75"/>
  <c r="AB18" i="75"/>
  <c r="S18" i="75"/>
  <c r="K18" i="75"/>
  <c r="BJ25" i="69"/>
  <c r="BB25" i="69"/>
  <c r="AS25" i="69"/>
  <c r="AJ25" i="69"/>
  <c r="AA25" i="69"/>
  <c r="R25" i="69"/>
  <c r="J25" i="69"/>
  <c r="BI25" i="69"/>
  <c r="AZ25" i="69"/>
  <c r="AR25" i="69"/>
  <c r="AI25" i="69"/>
  <c r="Z25" i="69"/>
  <c r="Q25" i="69"/>
  <c r="BH25" i="69"/>
  <c r="AY25" i="69"/>
  <c r="AQ25" i="69"/>
  <c r="AH25" i="69"/>
  <c r="Y25" i="69"/>
  <c r="P25" i="69"/>
  <c r="BG25" i="69"/>
  <c r="AX25" i="69"/>
  <c r="AO25" i="69"/>
  <c r="AG25" i="69"/>
  <c r="X25" i="69"/>
  <c r="O25" i="69"/>
  <c r="BF25" i="69"/>
  <c r="AW25" i="69"/>
  <c r="AN25" i="69"/>
  <c r="AF25" i="69"/>
  <c r="W25" i="69"/>
  <c r="N25" i="69"/>
  <c r="BE25" i="69"/>
  <c r="AV25" i="69"/>
  <c r="AM25" i="69"/>
  <c r="AD25" i="69"/>
  <c r="V25" i="69"/>
  <c r="M25" i="69"/>
  <c r="BD25" i="69"/>
  <c r="AU25" i="69"/>
  <c r="AL25" i="69"/>
  <c r="AC25" i="69"/>
  <c r="U25" i="69"/>
  <c r="L25" i="69"/>
  <c r="BK25" i="69"/>
  <c r="BC25" i="69"/>
  <c r="AT25" i="69"/>
  <c r="AK25" i="69"/>
  <c r="AB25" i="69"/>
  <c r="S25" i="69"/>
  <c r="K25" i="69"/>
  <c r="BD11" i="91"/>
  <c r="AU11" i="91"/>
  <c r="AL11" i="91"/>
  <c r="AC11" i="91"/>
  <c r="U11" i="91"/>
  <c r="L11" i="91"/>
  <c r="BK11" i="91"/>
  <c r="BC11" i="91"/>
  <c r="AT11" i="91"/>
  <c r="AK11" i="91"/>
  <c r="AB11" i="91"/>
  <c r="S11" i="91"/>
  <c r="K11" i="91"/>
  <c r="BJ11" i="91"/>
  <c r="BB11" i="91"/>
  <c r="AS11" i="91"/>
  <c r="AJ11" i="91"/>
  <c r="AA11" i="91"/>
  <c r="R11" i="91"/>
  <c r="J11" i="91"/>
  <c r="BI11" i="91"/>
  <c r="AZ11" i="91"/>
  <c r="AR11" i="91"/>
  <c r="AI11" i="91"/>
  <c r="Z11" i="91"/>
  <c r="Q11" i="91"/>
  <c r="BG11" i="91"/>
  <c r="AX11" i="91"/>
  <c r="AO11" i="91"/>
  <c r="AG11" i="91"/>
  <c r="X11" i="91"/>
  <c r="O11" i="91"/>
  <c r="BF11" i="91"/>
  <c r="AW11" i="91"/>
  <c r="AN11" i="91"/>
  <c r="AF11" i="91"/>
  <c r="W11" i="91"/>
  <c r="N11" i="91"/>
  <c r="AD11" i="91"/>
  <c r="BH11" i="91"/>
  <c r="Y11" i="91"/>
  <c r="BE11" i="91"/>
  <c r="V11" i="91"/>
  <c r="AY11" i="91"/>
  <c r="P11" i="91"/>
  <c r="AV11" i="91"/>
  <c r="M11" i="91"/>
  <c r="AQ11" i="91"/>
  <c r="AM11" i="91"/>
  <c r="AH11" i="91"/>
  <c r="BH18" i="88"/>
  <c r="AY18" i="88"/>
  <c r="AQ18" i="88"/>
  <c r="AH18" i="88"/>
  <c r="Y18" i="88"/>
  <c r="P18" i="88"/>
  <c r="BG18" i="88"/>
  <c r="AX18" i="88"/>
  <c r="AO18" i="88"/>
  <c r="AG18" i="88"/>
  <c r="X18" i="88"/>
  <c r="O18" i="88"/>
  <c r="BF18" i="88"/>
  <c r="AW18" i="88"/>
  <c r="AN18" i="88"/>
  <c r="AF18" i="88"/>
  <c r="W18" i="88"/>
  <c r="N18" i="88"/>
  <c r="BE18" i="88"/>
  <c r="AV18" i="88"/>
  <c r="AM18" i="88"/>
  <c r="AD18" i="88"/>
  <c r="V18" i="88"/>
  <c r="M18" i="88"/>
  <c r="BK18" i="88"/>
  <c r="BC18" i="88"/>
  <c r="AT18" i="88"/>
  <c r="AK18" i="88"/>
  <c r="AB18" i="88"/>
  <c r="S18" i="88"/>
  <c r="K18" i="88"/>
  <c r="BJ18" i="88"/>
  <c r="BB18" i="88"/>
  <c r="AS18" i="88"/>
  <c r="AJ18" i="88"/>
  <c r="AA18" i="88"/>
  <c r="R18" i="88"/>
  <c r="J18" i="88"/>
  <c r="AR18" i="88"/>
  <c r="AL18" i="88"/>
  <c r="AI18" i="88"/>
  <c r="AC18" i="88"/>
  <c r="BI18" i="88"/>
  <c r="Z18" i="88"/>
  <c r="BD18" i="88"/>
  <c r="U18" i="88"/>
  <c r="AZ18" i="88"/>
  <c r="Q18" i="88"/>
  <c r="AU18" i="88"/>
  <c r="L18" i="88"/>
  <c r="BK24" i="90"/>
  <c r="BC24" i="90"/>
  <c r="AT24" i="90"/>
  <c r="AK24" i="90"/>
  <c r="AB24" i="90"/>
  <c r="S24" i="90"/>
  <c r="K24" i="90"/>
  <c r="BJ24" i="90"/>
  <c r="BB24" i="90"/>
  <c r="AS24" i="90"/>
  <c r="AJ24" i="90"/>
  <c r="AA24" i="90"/>
  <c r="R24" i="90"/>
  <c r="J24" i="90"/>
  <c r="BI24" i="90"/>
  <c r="AZ24" i="90"/>
  <c r="AR24" i="90"/>
  <c r="AI24" i="90"/>
  <c r="Z24" i="90"/>
  <c r="Q24" i="90"/>
  <c r="BH24" i="90"/>
  <c r="AY24" i="90"/>
  <c r="AQ24" i="90"/>
  <c r="AH24" i="90"/>
  <c r="Y24" i="90"/>
  <c r="P24" i="90"/>
  <c r="BF24" i="90"/>
  <c r="AW24" i="90"/>
  <c r="AN24" i="90"/>
  <c r="AF24" i="90"/>
  <c r="W24" i="90"/>
  <c r="N24" i="90"/>
  <c r="BE24" i="90"/>
  <c r="AV24" i="90"/>
  <c r="AM24" i="90"/>
  <c r="AD24" i="90"/>
  <c r="V24" i="90"/>
  <c r="M24" i="90"/>
  <c r="AL24" i="90"/>
  <c r="AG24" i="90"/>
  <c r="AC24" i="90"/>
  <c r="BG24" i="90"/>
  <c r="X24" i="90"/>
  <c r="BD24" i="90"/>
  <c r="U24" i="90"/>
  <c r="AX24" i="90"/>
  <c r="O24" i="90"/>
  <c r="AU24" i="90"/>
  <c r="L24" i="90"/>
  <c r="AO24" i="90"/>
  <c r="BI23" i="89"/>
  <c r="AZ23" i="89"/>
  <c r="AR23" i="89"/>
  <c r="AI23" i="89"/>
  <c r="Z23" i="89"/>
  <c r="Q23" i="89"/>
  <c r="BH23" i="89"/>
  <c r="AY23" i="89"/>
  <c r="AQ23" i="89"/>
  <c r="AH23" i="89"/>
  <c r="Y23" i="89"/>
  <c r="P23" i="89"/>
  <c r="BG23" i="89"/>
  <c r="AX23" i="89"/>
  <c r="AO23" i="89"/>
  <c r="AG23" i="89"/>
  <c r="X23" i="89"/>
  <c r="O23" i="89"/>
  <c r="BF23" i="89"/>
  <c r="AW23" i="89"/>
  <c r="AN23" i="89"/>
  <c r="AF23" i="89"/>
  <c r="W23" i="89"/>
  <c r="N23" i="89"/>
  <c r="BE23" i="89"/>
  <c r="AV23" i="89"/>
  <c r="AM23" i="89"/>
  <c r="AD23" i="89"/>
  <c r="V23" i="89"/>
  <c r="M23" i="89"/>
  <c r="BD23" i="89"/>
  <c r="AU23" i="89"/>
  <c r="AL23" i="89"/>
  <c r="AC23" i="89"/>
  <c r="U23" i="89"/>
  <c r="L23" i="89"/>
  <c r="BK23" i="89"/>
  <c r="BC23" i="89"/>
  <c r="AT23" i="89"/>
  <c r="AK23" i="89"/>
  <c r="AB23" i="89"/>
  <c r="S23" i="89"/>
  <c r="K23" i="89"/>
  <c r="AJ23" i="89"/>
  <c r="AA23" i="89"/>
  <c r="R23" i="89"/>
  <c r="J23" i="89"/>
  <c r="BJ23" i="89"/>
  <c r="BB23" i="89"/>
  <c r="AS23" i="89"/>
  <c r="BJ10" i="90"/>
  <c r="BB10" i="90"/>
  <c r="AS10" i="90"/>
  <c r="AJ10" i="90"/>
  <c r="AA10" i="90"/>
  <c r="R10" i="90"/>
  <c r="J10" i="90"/>
  <c r="BI10" i="90"/>
  <c r="AZ10" i="90"/>
  <c r="AR10" i="90"/>
  <c r="AI10" i="90"/>
  <c r="Z10" i="90"/>
  <c r="Q10" i="90"/>
  <c r="BH10" i="90"/>
  <c r="AY10" i="90"/>
  <c r="AQ10" i="90"/>
  <c r="AH10" i="90"/>
  <c r="Y10" i="90"/>
  <c r="P10" i="90"/>
  <c r="BG10" i="90"/>
  <c r="AX10" i="90"/>
  <c r="AO10" i="90"/>
  <c r="AG10" i="90"/>
  <c r="X10" i="90"/>
  <c r="O10" i="90"/>
  <c r="BF10" i="90"/>
  <c r="AW10" i="90"/>
  <c r="AN10" i="90"/>
  <c r="AF10" i="90"/>
  <c r="W10" i="90"/>
  <c r="N10" i="90"/>
  <c r="BE10" i="90"/>
  <c r="AV10" i="90"/>
  <c r="AM10" i="90"/>
  <c r="AD10" i="90"/>
  <c r="V10" i="90"/>
  <c r="M10" i="90"/>
  <c r="BD10" i="90"/>
  <c r="AU10" i="90"/>
  <c r="AL10" i="90"/>
  <c r="AC10" i="90"/>
  <c r="U10" i="90"/>
  <c r="L10" i="90"/>
  <c r="K10" i="90"/>
  <c r="BK10" i="90"/>
  <c r="BC10" i="90"/>
  <c r="AT10" i="90"/>
  <c r="AK10" i="90"/>
  <c r="AB10" i="90"/>
  <c r="S10" i="90"/>
  <c r="BD15" i="87"/>
  <c r="AU15" i="87"/>
  <c r="AL15" i="87"/>
  <c r="AC15" i="87"/>
  <c r="U15" i="87"/>
  <c r="L15" i="87"/>
  <c r="BK15" i="87"/>
  <c r="BC15" i="87"/>
  <c r="AT15" i="87"/>
  <c r="AK15" i="87"/>
  <c r="AB15" i="87"/>
  <c r="S15" i="87"/>
  <c r="K15" i="87"/>
  <c r="BJ15" i="87"/>
  <c r="BB15" i="87"/>
  <c r="AS15" i="87"/>
  <c r="AJ15" i="87"/>
  <c r="AA15" i="87"/>
  <c r="R15" i="87"/>
  <c r="J15" i="87"/>
  <c r="BI15" i="87"/>
  <c r="AZ15" i="87"/>
  <c r="AR15" i="87"/>
  <c r="AI15" i="87"/>
  <c r="Z15" i="87"/>
  <c r="Q15" i="87"/>
  <c r="BH15" i="87"/>
  <c r="AY15" i="87"/>
  <c r="AQ15" i="87"/>
  <c r="AH15" i="87"/>
  <c r="Y15" i="87"/>
  <c r="P15" i="87"/>
  <c r="BG15" i="87"/>
  <c r="AX15" i="87"/>
  <c r="AO15" i="87"/>
  <c r="AG15" i="87"/>
  <c r="X15" i="87"/>
  <c r="O15" i="87"/>
  <c r="BF15" i="87"/>
  <c r="AW15" i="87"/>
  <c r="AN15" i="87"/>
  <c r="AF15" i="87"/>
  <c r="W15" i="87"/>
  <c r="N15" i="87"/>
  <c r="BE15" i="87"/>
  <c r="AV15" i="87"/>
  <c r="AM15" i="87"/>
  <c r="AD15" i="87"/>
  <c r="V15" i="87"/>
  <c r="M15" i="87"/>
  <c r="BH18" i="52"/>
  <c r="AY18" i="52"/>
  <c r="AQ18" i="52"/>
  <c r="AH18" i="52"/>
  <c r="Y18" i="52"/>
  <c r="P18" i="52"/>
  <c r="BG18" i="52"/>
  <c r="AX18" i="52"/>
  <c r="AO18" i="52"/>
  <c r="AG18" i="52"/>
  <c r="X18" i="52"/>
  <c r="O18" i="52"/>
  <c r="BF18" i="52"/>
  <c r="AW18" i="52"/>
  <c r="AN18" i="52"/>
  <c r="AF18" i="52"/>
  <c r="W18" i="52"/>
  <c r="N18" i="52"/>
  <c r="BE18" i="52"/>
  <c r="AV18" i="52"/>
  <c r="AM18" i="52"/>
  <c r="AD18" i="52"/>
  <c r="V18" i="52"/>
  <c r="M18" i="52"/>
  <c r="BD18" i="52"/>
  <c r="AU18" i="52"/>
  <c r="AL18" i="52"/>
  <c r="AC18" i="52"/>
  <c r="U18" i="52"/>
  <c r="L18" i="52"/>
  <c r="BK18" i="52"/>
  <c r="BC18" i="52"/>
  <c r="AT18" i="52"/>
  <c r="AK18" i="52"/>
  <c r="AB18" i="52"/>
  <c r="S18" i="52"/>
  <c r="K18" i="52"/>
  <c r="BJ18" i="52"/>
  <c r="BB18" i="52"/>
  <c r="AS18" i="52"/>
  <c r="AJ18" i="52"/>
  <c r="AA18" i="52"/>
  <c r="R18" i="52"/>
  <c r="J18" i="52"/>
  <c r="BI18" i="52"/>
  <c r="AZ18" i="52"/>
  <c r="AR18" i="52"/>
  <c r="AI18" i="52"/>
  <c r="Z18" i="52"/>
  <c r="Q18" i="52"/>
  <c r="BE18" i="85"/>
  <c r="AV18" i="85"/>
  <c r="AM18" i="85"/>
  <c r="AD18" i="85"/>
  <c r="V18" i="85"/>
  <c r="M18" i="85"/>
  <c r="BD18" i="85"/>
  <c r="AU18" i="85"/>
  <c r="AL18" i="85"/>
  <c r="AC18" i="85"/>
  <c r="U18" i="85"/>
  <c r="L18" i="85"/>
  <c r="BK18" i="85"/>
  <c r="BC18" i="85"/>
  <c r="AT18" i="85"/>
  <c r="AK18" i="85"/>
  <c r="AB18" i="85"/>
  <c r="S18" i="85"/>
  <c r="K18" i="85"/>
  <c r="BJ18" i="85"/>
  <c r="BB18" i="85"/>
  <c r="AS18" i="85"/>
  <c r="AJ18" i="85"/>
  <c r="AA18" i="85"/>
  <c r="R18" i="85"/>
  <c r="J18" i="85"/>
  <c r="BI18" i="85"/>
  <c r="AZ18" i="85"/>
  <c r="AR18" i="85"/>
  <c r="AI18" i="85"/>
  <c r="Z18" i="85"/>
  <c r="Q18" i="85"/>
  <c r="BH18" i="85"/>
  <c r="AY18" i="85"/>
  <c r="AQ18" i="85"/>
  <c r="AH18" i="85"/>
  <c r="Y18" i="85"/>
  <c r="P18" i="85"/>
  <c r="BG18" i="85"/>
  <c r="AX18" i="85"/>
  <c r="AO18" i="85"/>
  <c r="AG18" i="85"/>
  <c r="X18" i="85"/>
  <c r="O18" i="85"/>
  <c r="BF18" i="85"/>
  <c r="AW18" i="85"/>
  <c r="AN18" i="85"/>
  <c r="AF18" i="85"/>
  <c r="W18" i="85"/>
  <c r="N18" i="85"/>
  <c r="D23" i="96"/>
  <c r="D23" i="95"/>
  <c r="D23" i="93"/>
  <c r="D23" i="94"/>
  <c r="D23" i="85"/>
  <c r="D23" i="80"/>
  <c r="D23" i="77"/>
  <c r="BD13" i="74"/>
  <c r="AU13" i="74"/>
  <c r="AL13" i="74"/>
  <c r="AC13" i="74"/>
  <c r="U13" i="74"/>
  <c r="L13" i="74"/>
  <c r="BK13" i="74"/>
  <c r="BC13" i="74"/>
  <c r="AT13" i="74"/>
  <c r="AK13" i="74"/>
  <c r="AB13" i="74"/>
  <c r="S13" i="74"/>
  <c r="K13" i="74"/>
  <c r="BJ13" i="74"/>
  <c r="BB13" i="74"/>
  <c r="AS13" i="74"/>
  <c r="AJ13" i="74"/>
  <c r="AA13" i="74"/>
  <c r="R13" i="74"/>
  <c r="J13" i="74"/>
  <c r="BI13" i="74"/>
  <c r="AZ13" i="74"/>
  <c r="AR13" i="74"/>
  <c r="AI13" i="74"/>
  <c r="Z13" i="74"/>
  <c r="Q13" i="74"/>
  <c r="BH13" i="74"/>
  <c r="AY13" i="74"/>
  <c r="AQ13" i="74"/>
  <c r="AH13" i="74"/>
  <c r="Y13" i="74"/>
  <c r="P13" i="74"/>
  <c r="BG13" i="74"/>
  <c r="AX13" i="74"/>
  <c r="AO13" i="74"/>
  <c r="AG13" i="74"/>
  <c r="X13" i="74"/>
  <c r="O13" i="74"/>
  <c r="BF13" i="74"/>
  <c r="AW13" i="74"/>
  <c r="AN13" i="74"/>
  <c r="AF13" i="74"/>
  <c r="W13" i="74"/>
  <c r="N13" i="74"/>
  <c r="BE13" i="74"/>
  <c r="AV13" i="74"/>
  <c r="AM13" i="74"/>
  <c r="AD13" i="74"/>
  <c r="V13" i="74"/>
  <c r="M13" i="74"/>
  <c r="BD19" i="52"/>
  <c r="AU19" i="52"/>
  <c r="AL19" i="52"/>
  <c r="AC19" i="52"/>
  <c r="U19" i="52"/>
  <c r="L19" i="52"/>
  <c r="BK19" i="52"/>
  <c r="BC19" i="52"/>
  <c r="AT19" i="52"/>
  <c r="AK19" i="52"/>
  <c r="AB19" i="52"/>
  <c r="S19" i="52"/>
  <c r="K19" i="52"/>
  <c r="BJ19" i="52"/>
  <c r="BB19" i="52"/>
  <c r="AS19" i="52"/>
  <c r="AJ19" i="52"/>
  <c r="AA19" i="52"/>
  <c r="R19" i="52"/>
  <c r="J19" i="52"/>
  <c r="BI19" i="52"/>
  <c r="AZ19" i="52"/>
  <c r="AR19" i="52"/>
  <c r="AI19" i="52"/>
  <c r="Z19" i="52"/>
  <c r="Q19" i="52"/>
  <c r="BH19" i="52"/>
  <c r="AY19" i="52"/>
  <c r="AQ19" i="52"/>
  <c r="AH19" i="52"/>
  <c r="Y19" i="52"/>
  <c r="P19" i="52"/>
  <c r="BG19" i="52"/>
  <c r="AX19" i="52"/>
  <c r="AO19" i="52"/>
  <c r="AG19" i="52"/>
  <c r="X19" i="52"/>
  <c r="O19" i="52"/>
  <c r="BF19" i="52"/>
  <c r="AW19" i="52"/>
  <c r="AN19" i="52"/>
  <c r="AF19" i="52"/>
  <c r="W19" i="52"/>
  <c r="N19" i="52"/>
  <c r="BE19" i="52"/>
  <c r="AV19" i="52"/>
  <c r="AM19" i="52"/>
  <c r="AD19" i="52"/>
  <c r="V19" i="52"/>
  <c r="M19" i="52"/>
  <c r="BF14" i="50"/>
  <c r="AW14" i="50"/>
  <c r="AN14" i="50"/>
  <c r="AF14" i="50"/>
  <c r="W14" i="50"/>
  <c r="N14" i="50"/>
  <c r="BE14" i="50"/>
  <c r="AV14" i="50"/>
  <c r="AM14" i="50"/>
  <c r="AD14" i="50"/>
  <c r="V14" i="50"/>
  <c r="M14" i="50"/>
  <c r="BD14" i="50"/>
  <c r="AU14" i="50"/>
  <c r="AL14" i="50"/>
  <c r="AC14" i="50"/>
  <c r="U14" i="50"/>
  <c r="L14" i="50"/>
  <c r="BK14" i="50"/>
  <c r="BC14" i="50"/>
  <c r="AT14" i="50"/>
  <c r="AK14" i="50"/>
  <c r="AB14" i="50"/>
  <c r="S14" i="50"/>
  <c r="K14" i="50"/>
  <c r="BJ14" i="50"/>
  <c r="BB14" i="50"/>
  <c r="AS14" i="50"/>
  <c r="AJ14" i="50"/>
  <c r="AA14" i="50"/>
  <c r="R14" i="50"/>
  <c r="J14" i="50"/>
  <c r="BI14" i="50"/>
  <c r="AZ14" i="50"/>
  <c r="AR14" i="50"/>
  <c r="AI14" i="50"/>
  <c r="Z14" i="50"/>
  <c r="Q14" i="50"/>
  <c r="BH14" i="50"/>
  <c r="AY14" i="50"/>
  <c r="AQ14" i="50"/>
  <c r="AH14" i="50"/>
  <c r="Y14" i="50"/>
  <c r="P14" i="50"/>
  <c r="BG14" i="50"/>
  <c r="AX14" i="50"/>
  <c r="AO14" i="50"/>
  <c r="AG14" i="50"/>
  <c r="X14" i="50"/>
  <c r="O14" i="50"/>
  <c r="BH20" i="42"/>
  <c r="AY20" i="42"/>
  <c r="AQ20" i="42"/>
  <c r="AH20" i="42"/>
  <c r="Y20" i="42"/>
  <c r="P20" i="42"/>
  <c r="BG20" i="42"/>
  <c r="AX20" i="42"/>
  <c r="AO20" i="42"/>
  <c r="AG20" i="42"/>
  <c r="X20" i="42"/>
  <c r="O20" i="42"/>
  <c r="BF20" i="42"/>
  <c r="AW20" i="42"/>
  <c r="AN20" i="42"/>
  <c r="AF20" i="42"/>
  <c r="W20" i="42"/>
  <c r="N20" i="42"/>
  <c r="BE20" i="42"/>
  <c r="AV20" i="42"/>
  <c r="AM20" i="42"/>
  <c r="AD20" i="42"/>
  <c r="V20" i="42"/>
  <c r="M20" i="42"/>
  <c r="BD20" i="42"/>
  <c r="AU20" i="42"/>
  <c r="AL20" i="42"/>
  <c r="AC20" i="42"/>
  <c r="U20" i="42"/>
  <c r="L20" i="42"/>
  <c r="BK20" i="42"/>
  <c r="BC20" i="42"/>
  <c r="AT20" i="42"/>
  <c r="AK20" i="42"/>
  <c r="AB20" i="42"/>
  <c r="S20" i="42"/>
  <c r="K20" i="42"/>
  <c r="BJ20" i="42"/>
  <c r="BB20" i="42"/>
  <c r="AS20" i="42"/>
  <c r="AJ20" i="42"/>
  <c r="AA20" i="42"/>
  <c r="R20" i="42"/>
  <c r="J20" i="42"/>
  <c r="BI20" i="42"/>
  <c r="AZ20" i="42"/>
  <c r="AR20" i="42"/>
  <c r="AI20" i="42"/>
  <c r="Z20" i="42"/>
  <c r="Q20" i="42"/>
  <c r="BF12" i="93"/>
  <c r="AW12" i="93"/>
  <c r="AN12" i="93"/>
  <c r="AF12" i="93"/>
  <c r="W12" i="93"/>
  <c r="N12" i="93"/>
  <c r="BE12" i="93"/>
  <c r="AV12" i="93"/>
  <c r="AM12" i="93"/>
  <c r="AD12" i="93"/>
  <c r="V12" i="93"/>
  <c r="M12" i="93"/>
  <c r="BD12" i="93"/>
  <c r="AU12" i="93"/>
  <c r="AL12" i="93"/>
  <c r="AC12" i="93"/>
  <c r="U12" i="93"/>
  <c r="L12" i="93"/>
  <c r="BK12" i="93"/>
  <c r="BC12" i="93"/>
  <c r="AT12" i="93"/>
  <c r="AK12" i="93"/>
  <c r="AB12" i="93"/>
  <c r="S12" i="93"/>
  <c r="K12" i="93"/>
  <c r="BJ12" i="93"/>
  <c r="BB12" i="93"/>
  <c r="AS12" i="93"/>
  <c r="AJ12" i="93"/>
  <c r="AA12" i="93"/>
  <c r="R12" i="93"/>
  <c r="J12" i="93"/>
  <c r="BI12" i="93"/>
  <c r="AZ12" i="93"/>
  <c r="AR12" i="93"/>
  <c r="AI12" i="93"/>
  <c r="Z12" i="93"/>
  <c r="Q12" i="93"/>
  <c r="AH12" i="93"/>
  <c r="AG12" i="93"/>
  <c r="BH12" i="93"/>
  <c r="Y12" i="93"/>
  <c r="BG12" i="93"/>
  <c r="X12" i="93"/>
  <c r="AY12" i="93"/>
  <c r="P12" i="93"/>
  <c r="AX12" i="93"/>
  <c r="O12" i="93"/>
  <c r="AQ12" i="93"/>
  <c r="AO12" i="93"/>
  <c r="BD15" i="88"/>
  <c r="AU15" i="88"/>
  <c r="AL15" i="88"/>
  <c r="AC15" i="88"/>
  <c r="U15" i="88"/>
  <c r="L15" i="88"/>
  <c r="BK15" i="88"/>
  <c r="BC15" i="88"/>
  <c r="AT15" i="88"/>
  <c r="AK15" i="88"/>
  <c r="AB15" i="88"/>
  <c r="S15" i="88"/>
  <c r="K15" i="88"/>
  <c r="BJ15" i="88"/>
  <c r="BB15" i="88"/>
  <c r="AS15" i="88"/>
  <c r="AJ15" i="88"/>
  <c r="AA15" i="88"/>
  <c r="R15" i="88"/>
  <c r="J15" i="88"/>
  <c r="BI15" i="88"/>
  <c r="AZ15" i="88"/>
  <c r="AR15" i="88"/>
  <c r="AI15" i="88"/>
  <c r="Z15" i="88"/>
  <c r="Q15" i="88"/>
  <c r="BG15" i="88"/>
  <c r="AX15" i="88"/>
  <c r="AO15" i="88"/>
  <c r="AG15" i="88"/>
  <c r="X15" i="88"/>
  <c r="O15" i="88"/>
  <c r="BF15" i="88"/>
  <c r="AW15" i="88"/>
  <c r="AN15" i="88"/>
  <c r="AF15" i="88"/>
  <c r="W15" i="88"/>
  <c r="N15" i="88"/>
  <c r="AM15" i="88"/>
  <c r="AH15" i="88"/>
  <c r="AD15" i="88"/>
  <c r="BH15" i="88"/>
  <c r="Y15" i="88"/>
  <c r="BE15" i="88"/>
  <c r="V15" i="88"/>
  <c r="AY15" i="88"/>
  <c r="P15" i="88"/>
  <c r="AV15" i="88"/>
  <c r="M15" i="88"/>
  <c r="AQ15" i="88"/>
  <c r="D24" i="96"/>
  <c r="D24" i="95"/>
  <c r="D24" i="94"/>
  <c r="D24" i="93"/>
  <c r="D24" i="87"/>
  <c r="D24" i="85"/>
  <c r="D24" i="80"/>
  <c r="D24" i="77"/>
  <c r="BH10" i="52"/>
  <c r="AY10" i="52"/>
  <c r="AQ10" i="52"/>
  <c r="AH10" i="52"/>
  <c r="Y10" i="52"/>
  <c r="P10" i="52"/>
  <c r="BG10" i="52"/>
  <c r="AX10" i="52"/>
  <c r="AO10" i="52"/>
  <c r="AG10" i="52"/>
  <c r="X10" i="52"/>
  <c r="O10" i="52"/>
  <c r="BF10" i="52"/>
  <c r="AW10" i="52"/>
  <c r="AN10" i="52"/>
  <c r="AF10" i="52"/>
  <c r="W10" i="52"/>
  <c r="N10" i="52"/>
  <c r="BE10" i="52"/>
  <c r="AV10" i="52"/>
  <c r="AM10" i="52"/>
  <c r="AD10" i="52"/>
  <c r="V10" i="52"/>
  <c r="M10" i="52"/>
  <c r="BD10" i="52"/>
  <c r="AU10" i="52"/>
  <c r="AL10" i="52"/>
  <c r="AC10" i="52"/>
  <c r="U10" i="52"/>
  <c r="L10" i="52"/>
  <c r="BK10" i="52"/>
  <c r="BC10" i="52"/>
  <c r="AT10" i="52"/>
  <c r="AK10" i="52"/>
  <c r="AB10" i="52"/>
  <c r="S10" i="52"/>
  <c r="K10" i="52"/>
  <c r="BJ10" i="52"/>
  <c r="BB10" i="52"/>
  <c r="AS10" i="52"/>
  <c r="AJ10" i="52"/>
  <c r="AA10" i="52"/>
  <c r="R10" i="52"/>
  <c r="J10" i="52"/>
  <c r="BI10" i="52"/>
  <c r="AZ10" i="52"/>
  <c r="AR10" i="52"/>
  <c r="AI10" i="52"/>
  <c r="Z10" i="52"/>
  <c r="Q10" i="52"/>
  <c r="BJ15" i="50"/>
  <c r="BB15" i="50"/>
  <c r="AS15" i="50"/>
  <c r="AJ15" i="50"/>
  <c r="AA15" i="50"/>
  <c r="R15" i="50"/>
  <c r="J15" i="50"/>
  <c r="BI15" i="50"/>
  <c r="AZ15" i="50"/>
  <c r="AR15" i="50"/>
  <c r="AI15" i="50"/>
  <c r="Z15" i="50"/>
  <c r="Q15" i="50"/>
  <c r="BH15" i="50"/>
  <c r="AY15" i="50"/>
  <c r="AQ15" i="50"/>
  <c r="AH15" i="50"/>
  <c r="Y15" i="50"/>
  <c r="P15" i="50"/>
  <c r="BG15" i="50"/>
  <c r="AX15" i="50"/>
  <c r="AO15" i="50"/>
  <c r="AG15" i="50"/>
  <c r="X15" i="50"/>
  <c r="O15" i="50"/>
  <c r="BF15" i="50"/>
  <c r="AW15" i="50"/>
  <c r="AN15" i="50"/>
  <c r="AF15" i="50"/>
  <c r="W15" i="50"/>
  <c r="N15" i="50"/>
  <c r="BE15" i="50"/>
  <c r="AV15" i="50"/>
  <c r="AM15" i="50"/>
  <c r="AD15" i="50"/>
  <c r="V15" i="50"/>
  <c r="M15" i="50"/>
  <c r="BD15" i="50"/>
  <c r="AU15" i="50"/>
  <c r="AL15" i="50"/>
  <c r="AC15" i="50"/>
  <c r="U15" i="50"/>
  <c r="L15" i="50"/>
  <c r="BK15" i="50"/>
  <c r="BC15" i="50"/>
  <c r="AT15" i="50"/>
  <c r="AK15" i="50"/>
  <c r="AB15" i="50"/>
  <c r="S15" i="50"/>
  <c r="K15" i="50"/>
  <c r="BI21" i="42"/>
  <c r="AZ21" i="42"/>
  <c r="AR21" i="42"/>
  <c r="BE21" i="42"/>
  <c r="AV21" i="42"/>
  <c r="BH21" i="42"/>
  <c r="AW21" i="42"/>
  <c r="AL21" i="42"/>
  <c r="AC21" i="42"/>
  <c r="U21" i="42"/>
  <c r="L21" i="42"/>
  <c r="BG21" i="42"/>
  <c r="AU21" i="42"/>
  <c r="AK21" i="42"/>
  <c r="AB21" i="42"/>
  <c r="S21" i="42"/>
  <c r="K21" i="42"/>
  <c r="BF21" i="42"/>
  <c r="AT21" i="42"/>
  <c r="AJ21" i="42"/>
  <c r="AA21" i="42"/>
  <c r="R21" i="42"/>
  <c r="J21" i="42"/>
  <c r="BD21" i="42"/>
  <c r="AS21" i="42"/>
  <c r="AI21" i="42"/>
  <c r="Z21" i="42"/>
  <c r="Q21" i="42"/>
  <c r="BC21" i="42"/>
  <c r="AQ21" i="42"/>
  <c r="AH21" i="42"/>
  <c r="Y21" i="42"/>
  <c r="P21" i="42"/>
  <c r="BB21" i="42"/>
  <c r="AO21" i="42"/>
  <c r="AG21" i="42"/>
  <c r="X21" i="42"/>
  <c r="O21" i="42"/>
  <c r="BK21" i="42"/>
  <c r="AY21" i="42"/>
  <c r="AN21" i="42"/>
  <c r="AF21" i="42"/>
  <c r="W21" i="42"/>
  <c r="N21" i="42"/>
  <c r="BJ21" i="42"/>
  <c r="AX21" i="42"/>
  <c r="AM21" i="42"/>
  <c r="AD21" i="42"/>
  <c r="V21" i="42"/>
  <c r="M21" i="42"/>
  <c r="BD11" i="42"/>
  <c r="AU11" i="42"/>
  <c r="AL11" i="42"/>
  <c r="AC11" i="42"/>
  <c r="U11" i="42"/>
  <c r="L11" i="42"/>
  <c r="BK11" i="42"/>
  <c r="BC11" i="42"/>
  <c r="AT11" i="42"/>
  <c r="AK11" i="42"/>
  <c r="AB11" i="42"/>
  <c r="S11" i="42"/>
  <c r="K11" i="42"/>
  <c r="BJ11" i="42"/>
  <c r="BB11" i="42"/>
  <c r="AS11" i="42"/>
  <c r="AJ11" i="42"/>
  <c r="AA11" i="42"/>
  <c r="R11" i="42"/>
  <c r="J11" i="42"/>
  <c r="BI11" i="42"/>
  <c r="AZ11" i="42"/>
  <c r="AR11" i="42"/>
  <c r="AI11" i="42"/>
  <c r="Z11" i="42"/>
  <c r="Q11" i="42"/>
  <c r="BH11" i="42"/>
  <c r="AY11" i="42"/>
  <c r="AQ11" i="42"/>
  <c r="AH11" i="42"/>
  <c r="Y11" i="42"/>
  <c r="P11" i="42"/>
  <c r="BG11" i="42"/>
  <c r="AX11" i="42"/>
  <c r="AO11" i="42"/>
  <c r="AG11" i="42"/>
  <c r="X11" i="42"/>
  <c r="O11" i="42"/>
  <c r="BF11" i="42"/>
  <c r="AW11" i="42"/>
  <c r="AN11" i="42"/>
  <c r="AF11" i="42"/>
  <c r="W11" i="42"/>
  <c r="N11" i="42"/>
  <c r="BE11" i="42"/>
  <c r="AV11" i="42"/>
  <c r="AM11" i="42"/>
  <c r="AD11" i="42"/>
  <c r="V11" i="42"/>
  <c r="M11" i="42"/>
  <c r="E18" i="80"/>
  <c r="BG13" i="73"/>
  <c r="AX13" i="73"/>
  <c r="AO13" i="73"/>
  <c r="AG13" i="73"/>
  <c r="X13" i="73"/>
  <c r="O13" i="73"/>
  <c r="BF13" i="73"/>
  <c r="AW13" i="73"/>
  <c r="AN13" i="73"/>
  <c r="AF13" i="73"/>
  <c r="W13" i="73"/>
  <c r="N13" i="73"/>
  <c r="BE13" i="73"/>
  <c r="AV13" i="73"/>
  <c r="AM13" i="73"/>
  <c r="AD13" i="73"/>
  <c r="V13" i="73"/>
  <c r="M13" i="73"/>
  <c r="BD13" i="73"/>
  <c r="AU13" i="73"/>
  <c r="AL13" i="73"/>
  <c r="AC13" i="73"/>
  <c r="U13" i="73"/>
  <c r="L13" i="73"/>
  <c r="BK13" i="73"/>
  <c r="BC13" i="73"/>
  <c r="AT13" i="73"/>
  <c r="AK13" i="73"/>
  <c r="AB13" i="73"/>
  <c r="S13" i="73"/>
  <c r="K13" i="73"/>
  <c r="BJ13" i="73"/>
  <c r="BB13" i="73"/>
  <c r="AS13" i="73"/>
  <c r="AJ13" i="73"/>
  <c r="AA13" i="73"/>
  <c r="R13" i="73"/>
  <c r="J13" i="73"/>
  <c r="BI13" i="73"/>
  <c r="AZ13" i="73"/>
  <c r="AR13" i="73"/>
  <c r="AI13" i="73"/>
  <c r="Z13" i="73"/>
  <c r="Q13" i="73"/>
  <c r="BH13" i="73"/>
  <c r="AY13" i="73"/>
  <c r="AQ13" i="73"/>
  <c r="AH13" i="73"/>
  <c r="Y13" i="73"/>
  <c r="P13" i="73"/>
  <c r="BJ18" i="68"/>
  <c r="BB18" i="68"/>
  <c r="AS18" i="68"/>
  <c r="AJ18" i="68"/>
  <c r="AA18" i="68"/>
  <c r="R18" i="68"/>
  <c r="J18" i="68"/>
  <c r="BF18" i="68"/>
  <c r="AW18" i="68"/>
  <c r="AN18" i="68"/>
  <c r="AF18" i="68"/>
  <c r="W18" i="68"/>
  <c r="N18" i="68"/>
  <c r="BI18" i="68"/>
  <c r="AX18" i="68"/>
  <c r="AL18" i="68"/>
  <c r="Z18" i="68"/>
  <c r="O18" i="68"/>
  <c r="BH18" i="68"/>
  <c r="AV18" i="68"/>
  <c r="AK18" i="68"/>
  <c r="Y18" i="68"/>
  <c r="M18" i="68"/>
  <c r="BG18" i="68"/>
  <c r="AU18" i="68"/>
  <c r="AI18" i="68"/>
  <c r="X18" i="68"/>
  <c r="L18" i="68"/>
  <c r="BE18" i="68"/>
  <c r="AT18" i="68"/>
  <c r="AH18" i="68"/>
  <c r="V18" i="68"/>
  <c r="K18" i="68"/>
  <c r="BD18" i="68"/>
  <c r="AR18" i="68"/>
  <c r="AG18" i="68"/>
  <c r="U18" i="68"/>
  <c r="BC18" i="68"/>
  <c r="AQ18" i="68"/>
  <c r="AD18" i="68"/>
  <c r="S18" i="68"/>
  <c r="AZ18" i="68"/>
  <c r="AO18" i="68"/>
  <c r="AC18" i="68"/>
  <c r="Q18" i="68"/>
  <c r="BK18" i="68"/>
  <c r="AY18" i="68"/>
  <c r="AM18" i="68"/>
  <c r="AB18" i="68"/>
  <c r="P18" i="68"/>
  <c r="BG25" i="51"/>
  <c r="AX25" i="51"/>
  <c r="AO25" i="51"/>
  <c r="AG25" i="51"/>
  <c r="X25" i="51"/>
  <c r="O25" i="51"/>
  <c r="BF25" i="51"/>
  <c r="AW25" i="51"/>
  <c r="AN25" i="51"/>
  <c r="AF25" i="51"/>
  <c r="W25" i="51"/>
  <c r="N25" i="51"/>
  <c r="BE25" i="51"/>
  <c r="AV25" i="51"/>
  <c r="AM25" i="51"/>
  <c r="AD25" i="51"/>
  <c r="V25" i="51"/>
  <c r="M25" i="51"/>
  <c r="BD25" i="51"/>
  <c r="AU25" i="51"/>
  <c r="AL25" i="51"/>
  <c r="AC25" i="51"/>
  <c r="U25" i="51"/>
  <c r="L25" i="51"/>
  <c r="BK25" i="51"/>
  <c r="BC25" i="51"/>
  <c r="AT25" i="51"/>
  <c r="AK25" i="51"/>
  <c r="AB25" i="51"/>
  <c r="S25" i="51"/>
  <c r="K25" i="51"/>
  <c r="BJ25" i="51"/>
  <c r="BB25" i="51"/>
  <c r="AS25" i="51"/>
  <c r="AJ25" i="51"/>
  <c r="AA25" i="51"/>
  <c r="R25" i="51"/>
  <c r="J25" i="51"/>
  <c r="BI25" i="51"/>
  <c r="AZ25" i="51"/>
  <c r="AR25" i="51"/>
  <c r="AI25" i="51"/>
  <c r="Z25" i="51"/>
  <c r="Q25" i="51"/>
  <c r="BH25" i="51"/>
  <c r="AY25" i="51"/>
  <c r="AQ25" i="51"/>
  <c r="AH25" i="51"/>
  <c r="Y25" i="51"/>
  <c r="P25" i="51"/>
  <c r="BG10" i="45"/>
  <c r="AX10" i="45"/>
  <c r="AO10" i="45"/>
  <c r="AG10" i="45"/>
  <c r="X10" i="45"/>
  <c r="O10" i="45"/>
  <c r="BF10" i="45"/>
  <c r="AW10" i="45"/>
  <c r="AN10" i="45"/>
  <c r="AF10" i="45"/>
  <c r="W10" i="45"/>
  <c r="N10" i="45"/>
  <c r="BE10" i="45"/>
  <c r="AV10" i="45"/>
  <c r="AM10" i="45"/>
  <c r="AD10" i="45"/>
  <c r="V10" i="45"/>
  <c r="M10" i="45"/>
  <c r="BD10" i="45"/>
  <c r="AU10" i="45"/>
  <c r="AL10" i="45"/>
  <c r="AC10" i="45"/>
  <c r="U10" i="45"/>
  <c r="L10" i="45"/>
  <c r="BK10" i="45"/>
  <c r="BC10" i="45"/>
  <c r="AT10" i="45"/>
  <c r="AK10" i="45"/>
  <c r="AB10" i="45"/>
  <c r="S10" i="45"/>
  <c r="K10" i="45"/>
  <c r="BJ10" i="45"/>
  <c r="BB10" i="45"/>
  <c r="AS10" i="45"/>
  <c r="AJ10" i="45"/>
  <c r="AA10" i="45"/>
  <c r="R10" i="45"/>
  <c r="J10" i="45"/>
  <c r="BI10" i="45"/>
  <c r="AZ10" i="45"/>
  <c r="AR10" i="45"/>
  <c r="AI10" i="45"/>
  <c r="Z10" i="45"/>
  <c r="Q10" i="45"/>
  <c r="BH10" i="45"/>
  <c r="AY10" i="45"/>
  <c r="AQ10" i="45"/>
  <c r="AH10" i="45"/>
  <c r="Y10" i="45"/>
  <c r="P10" i="45"/>
  <c r="G234" i="7"/>
  <c r="B234" i="7"/>
  <c r="H234" i="7"/>
  <c r="F234" i="7"/>
  <c r="E234" i="7"/>
  <c r="D234" i="7"/>
  <c r="C234" i="7"/>
  <c r="J255" i="7"/>
  <c r="O255" i="7"/>
  <c r="P255" i="7"/>
  <c r="N255" i="7"/>
  <c r="M255" i="7"/>
  <c r="L255" i="7"/>
  <c r="K255" i="7"/>
  <c r="W33" i="62"/>
  <c r="W27" i="62"/>
  <c r="W32" i="62"/>
  <c r="W31" i="62"/>
  <c r="W29" i="62"/>
  <c r="W28" i="62"/>
  <c r="BG21" i="94"/>
  <c r="AX21" i="94"/>
  <c r="AO21" i="94"/>
  <c r="AG21" i="94"/>
  <c r="X21" i="94"/>
  <c r="O21" i="94"/>
  <c r="BF21" i="94"/>
  <c r="AW21" i="94"/>
  <c r="AN21" i="94"/>
  <c r="AF21" i="94"/>
  <c r="W21" i="94"/>
  <c r="N21" i="94"/>
  <c r="BE21" i="94"/>
  <c r="AV21" i="94"/>
  <c r="AM21" i="94"/>
  <c r="AD21" i="94"/>
  <c r="V21" i="94"/>
  <c r="M21" i="94"/>
  <c r="BD21" i="94"/>
  <c r="AU21" i="94"/>
  <c r="AL21" i="94"/>
  <c r="AC21" i="94"/>
  <c r="U21" i="94"/>
  <c r="L21" i="94"/>
  <c r="BK21" i="94"/>
  <c r="BC21" i="94"/>
  <c r="AT21" i="94"/>
  <c r="AK21" i="94"/>
  <c r="AB21" i="94"/>
  <c r="S21" i="94"/>
  <c r="K21" i="94"/>
  <c r="BJ21" i="94"/>
  <c r="BB21" i="94"/>
  <c r="AS21" i="94"/>
  <c r="AJ21" i="94"/>
  <c r="AA21" i="94"/>
  <c r="R21" i="94"/>
  <c r="J21" i="94"/>
  <c r="AH21" i="94"/>
  <c r="BI21" i="94"/>
  <c r="Z21" i="94"/>
  <c r="BH21" i="94"/>
  <c r="Y21" i="94"/>
  <c r="AZ21" i="94"/>
  <c r="Q21" i="94"/>
  <c r="AY21" i="94"/>
  <c r="P21" i="94"/>
  <c r="AR21" i="94"/>
  <c r="AQ21" i="94"/>
  <c r="AI21" i="94"/>
  <c r="BD25" i="91"/>
  <c r="AU25" i="91"/>
  <c r="AL25" i="91"/>
  <c r="AC25" i="91"/>
  <c r="U25" i="91"/>
  <c r="L25" i="91"/>
  <c r="BK25" i="91"/>
  <c r="BC25" i="91"/>
  <c r="AT25" i="91"/>
  <c r="AK25" i="91"/>
  <c r="AB25" i="91"/>
  <c r="S25" i="91"/>
  <c r="K25" i="91"/>
  <c r="BJ25" i="91"/>
  <c r="BB25" i="91"/>
  <c r="AS25" i="91"/>
  <c r="AJ25" i="91"/>
  <c r="AA25" i="91"/>
  <c r="R25" i="91"/>
  <c r="J25" i="91"/>
  <c r="BI25" i="91"/>
  <c r="AZ25" i="91"/>
  <c r="AR25" i="91"/>
  <c r="AI25" i="91"/>
  <c r="Z25" i="91"/>
  <c r="Q25" i="91"/>
  <c r="BH25" i="91"/>
  <c r="AY25" i="91"/>
  <c r="AQ25" i="91"/>
  <c r="AH25" i="91"/>
  <c r="Y25" i="91"/>
  <c r="P25" i="91"/>
  <c r="BG25" i="91"/>
  <c r="AX25" i="91"/>
  <c r="AO25" i="91"/>
  <c r="AG25" i="91"/>
  <c r="X25" i="91"/>
  <c r="O25" i="91"/>
  <c r="BF25" i="91"/>
  <c r="AW25" i="91"/>
  <c r="AN25" i="91"/>
  <c r="AF25" i="91"/>
  <c r="W25" i="91"/>
  <c r="N25" i="91"/>
  <c r="BE25" i="91"/>
  <c r="AV25" i="91"/>
  <c r="AM25" i="91"/>
  <c r="AD25" i="91"/>
  <c r="V25" i="91"/>
  <c r="M25" i="91"/>
  <c r="BE12" i="92"/>
  <c r="AV12" i="92"/>
  <c r="AM12" i="92"/>
  <c r="AD12" i="92"/>
  <c r="V12" i="92"/>
  <c r="M12" i="92"/>
  <c r="BD12" i="92"/>
  <c r="AU12" i="92"/>
  <c r="AL12" i="92"/>
  <c r="AC12" i="92"/>
  <c r="U12" i="92"/>
  <c r="L12" i="92"/>
  <c r="BK12" i="92"/>
  <c r="BC12" i="92"/>
  <c r="AT12" i="92"/>
  <c r="AK12" i="92"/>
  <c r="AB12" i="92"/>
  <c r="S12" i="92"/>
  <c r="K12" i="92"/>
  <c r="BJ12" i="92"/>
  <c r="BB12" i="92"/>
  <c r="AS12" i="92"/>
  <c r="AJ12" i="92"/>
  <c r="AA12" i="92"/>
  <c r="R12" i="92"/>
  <c r="J12" i="92"/>
  <c r="BI12" i="92"/>
  <c r="AZ12" i="92"/>
  <c r="AR12" i="92"/>
  <c r="AI12" i="92"/>
  <c r="Z12" i="92"/>
  <c r="Q12" i="92"/>
  <c r="BH12" i="92"/>
  <c r="AY12" i="92"/>
  <c r="AQ12" i="92"/>
  <c r="AH12" i="92"/>
  <c r="Y12" i="92"/>
  <c r="P12" i="92"/>
  <c r="BG12" i="92"/>
  <c r="AX12" i="92"/>
  <c r="AO12" i="92"/>
  <c r="AG12" i="92"/>
  <c r="X12" i="92"/>
  <c r="O12" i="92"/>
  <c r="W12" i="92"/>
  <c r="N12" i="92"/>
  <c r="BF12" i="92"/>
  <c r="AW12" i="92"/>
  <c r="AN12" i="92"/>
  <c r="AF12" i="92"/>
  <c r="BK17" i="86"/>
  <c r="BC17" i="86"/>
  <c r="AT17" i="86"/>
  <c r="AK17" i="86"/>
  <c r="AB17" i="86"/>
  <c r="S17" i="86"/>
  <c r="K17" i="86"/>
  <c r="BJ17" i="86"/>
  <c r="BB17" i="86"/>
  <c r="AS17" i="86"/>
  <c r="AJ17" i="86"/>
  <c r="AA17" i="86"/>
  <c r="R17" i="86"/>
  <c r="J17" i="86"/>
  <c r="BI17" i="86"/>
  <c r="AZ17" i="86"/>
  <c r="AR17" i="86"/>
  <c r="AI17" i="86"/>
  <c r="Z17" i="86"/>
  <c r="Q17" i="86"/>
  <c r="BH17" i="86"/>
  <c r="AY17" i="86"/>
  <c r="AQ17" i="86"/>
  <c r="AH17" i="86"/>
  <c r="Y17" i="86"/>
  <c r="P17" i="86"/>
  <c r="BG17" i="86"/>
  <c r="AX17" i="86"/>
  <c r="AO17" i="86"/>
  <c r="AG17" i="86"/>
  <c r="X17" i="86"/>
  <c r="O17" i="86"/>
  <c r="BF17" i="86"/>
  <c r="AW17" i="86"/>
  <c r="AN17" i="86"/>
  <c r="AF17" i="86"/>
  <c r="W17" i="86"/>
  <c r="N17" i="86"/>
  <c r="BE17" i="86"/>
  <c r="AV17" i="86"/>
  <c r="AM17" i="86"/>
  <c r="AD17" i="86"/>
  <c r="V17" i="86"/>
  <c r="M17" i="86"/>
  <c r="BD17" i="86"/>
  <c r="AU17" i="86"/>
  <c r="AL17" i="86"/>
  <c r="AC17" i="86"/>
  <c r="U17" i="86"/>
  <c r="L17" i="86"/>
  <c r="BD14" i="46"/>
  <c r="AU14" i="46"/>
  <c r="AL14" i="46"/>
  <c r="AC14" i="46"/>
  <c r="U14" i="46"/>
  <c r="L14" i="46"/>
  <c r="BK14" i="46"/>
  <c r="BC14" i="46"/>
  <c r="AT14" i="46"/>
  <c r="AK14" i="46"/>
  <c r="AB14" i="46"/>
  <c r="S14" i="46"/>
  <c r="K14" i="46"/>
  <c r="BJ14" i="46"/>
  <c r="BB14" i="46"/>
  <c r="AS14" i="46"/>
  <c r="AJ14" i="46"/>
  <c r="AA14" i="46"/>
  <c r="R14" i="46"/>
  <c r="J14" i="46"/>
  <c r="BI14" i="46"/>
  <c r="AZ14" i="46"/>
  <c r="AR14" i="46"/>
  <c r="AI14" i="46"/>
  <c r="Z14" i="46"/>
  <c r="Q14" i="46"/>
  <c r="BH14" i="46"/>
  <c r="AY14" i="46"/>
  <c r="AQ14" i="46"/>
  <c r="AH14" i="46"/>
  <c r="Y14" i="46"/>
  <c r="P14" i="46"/>
  <c r="BG14" i="46"/>
  <c r="AX14" i="46"/>
  <c r="AO14" i="46"/>
  <c r="AG14" i="46"/>
  <c r="X14" i="46"/>
  <c r="O14" i="46"/>
  <c r="BF14" i="46"/>
  <c r="AW14" i="46"/>
  <c r="AN14" i="46"/>
  <c r="AF14" i="46"/>
  <c r="W14" i="46"/>
  <c r="N14" i="46"/>
  <c r="BE14" i="46"/>
  <c r="AV14" i="46"/>
  <c r="AM14" i="46"/>
  <c r="AD14" i="46"/>
  <c r="V14" i="46"/>
  <c r="M14" i="46"/>
  <c r="BF19" i="44"/>
  <c r="AW19" i="44"/>
  <c r="AN19" i="44"/>
  <c r="AF19" i="44"/>
  <c r="W19" i="44"/>
  <c r="N19" i="44"/>
  <c r="BE19" i="44"/>
  <c r="AV19" i="44"/>
  <c r="AM19" i="44"/>
  <c r="AD19" i="44"/>
  <c r="V19" i="44"/>
  <c r="M19" i="44"/>
  <c r="BD19" i="44"/>
  <c r="AU19" i="44"/>
  <c r="AL19" i="44"/>
  <c r="AC19" i="44"/>
  <c r="U19" i="44"/>
  <c r="L19" i="44"/>
  <c r="BK19" i="44"/>
  <c r="BC19" i="44"/>
  <c r="AT19" i="44"/>
  <c r="AK19" i="44"/>
  <c r="AB19" i="44"/>
  <c r="S19" i="44"/>
  <c r="K19" i="44"/>
  <c r="BJ19" i="44"/>
  <c r="BB19" i="44"/>
  <c r="AS19" i="44"/>
  <c r="AJ19" i="44"/>
  <c r="AA19" i="44"/>
  <c r="R19" i="44"/>
  <c r="J19" i="44"/>
  <c r="BI19" i="44"/>
  <c r="AZ19" i="44"/>
  <c r="AR19" i="44"/>
  <c r="AI19" i="44"/>
  <c r="Z19" i="44"/>
  <c r="Q19" i="44"/>
  <c r="BH19" i="44"/>
  <c r="AY19" i="44"/>
  <c r="AQ19" i="44"/>
  <c r="AH19" i="44"/>
  <c r="Y19" i="44"/>
  <c r="P19" i="44"/>
  <c r="BG19" i="44"/>
  <c r="AX19" i="44"/>
  <c r="AO19" i="44"/>
  <c r="AG19" i="44"/>
  <c r="X19" i="44"/>
  <c r="O19" i="44"/>
  <c r="N282" i="7"/>
  <c r="L282" i="7"/>
  <c r="K282" i="7"/>
  <c r="J282" i="7"/>
  <c r="P282" i="7"/>
  <c r="O282" i="7"/>
  <c r="M282" i="7"/>
  <c r="D245" i="7"/>
  <c r="C245" i="7"/>
  <c r="B245" i="7"/>
  <c r="F245" i="7"/>
  <c r="E245" i="7"/>
  <c r="H245" i="7"/>
  <c r="G245" i="7"/>
  <c r="D14" i="90"/>
  <c r="BG22" i="62"/>
  <c r="AX22" i="62"/>
  <c r="AO22" i="62"/>
  <c r="AG22" i="62"/>
  <c r="X22" i="62"/>
  <c r="O22" i="62"/>
  <c r="BF22" i="62"/>
  <c r="AW22" i="62"/>
  <c r="AN22" i="62"/>
  <c r="AF22" i="62"/>
  <c r="W22" i="62"/>
  <c r="N22" i="62"/>
  <c r="BE22" i="62"/>
  <c r="AV22" i="62"/>
  <c r="AM22" i="62"/>
  <c r="AD22" i="62"/>
  <c r="V22" i="62"/>
  <c r="M22" i="62"/>
  <c r="BD22" i="62"/>
  <c r="AU22" i="62"/>
  <c r="AL22" i="62"/>
  <c r="AC22" i="62"/>
  <c r="U22" i="62"/>
  <c r="L22" i="62"/>
  <c r="BK22" i="62"/>
  <c r="BC22" i="62"/>
  <c r="AT22" i="62"/>
  <c r="AK22" i="62"/>
  <c r="AB22" i="62"/>
  <c r="S22" i="62"/>
  <c r="K22" i="62"/>
  <c r="BJ22" i="62"/>
  <c r="BB22" i="62"/>
  <c r="AS22" i="62"/>
  <c r="AJ22" i="62"/>
  <c r="AA22" i="62"/>
  <c r="R22" i="62"/>
  <c r="J22" i="62"/>
  <c r="BI22" i="62"/>
  <c r="AZ22" i="62"/>
  <c r="AR22" i="62"/>
  <c r="AI22" i="62"/>
  <c r="Z22" i="62"/>
  <c r="Q22" i="62"/>
  <c r="BH22" i="62"/>
  <c r="AY22" i="62"/>
  <c r="AQ22" i="62"/>
  <c r="AH22" i="62"/>
  <c r="Y22" i="62"/>
  <c r="P22" i="62"/>
  <c r="BD12" i="62"/>
  <c r="BH12" i="62"/>
  <c r="BF12" i="62"/>
  <c r="AV12" i="62"/>
  <c r="AM12" i="62"/>
  <c r="AD12" i="62"/>
  <c r="V12" i="62"/>
  <c r="M12" i="62"/>
  <c r="BE12" i="62"/>
  <c r="AU12" i="62"/>
  <c r="AL12" i="62"/>
  <c r="AC12" i="62"/>
  <c r="U12" i="62"/>
  <c r="L12" i="62"/>
  <c r="BC12" i="62"/>
  <c r="AT12" i="62"/>
  <c r="AK12" i="62"/>
  <c r="AB12" i="62"/>
  <c r="S12" i="62"/>
  <c r="K12" i="62"/>
  <c r="BB12" i="62"/>
  <c r="AS12" i="62"/>
  <c r="AJ12" i="62"/>
  <c r="AA12" i="62"/>
  <c r="R12" i="62"/>
  <c r="J12" i="62"/>
  <c r="BK12" i="62"/>
  <c r="AZ12" i="62"/>
  <c r="AR12" i="62"/>
  <c r="AI12" i="62"/>
  <c r="Z12" i="62"/>
  <c r="Q12" i="62"/>
  <c r="BJ12" i="62"/>
  <c r="AY12" i="62"/>
  <c r="AQ12" i="62"/>
  <c r="AH12" i="62"/>
  <c r="Y12" i="62"/>
  <c r="P12" i="62"/>
  <c r="BI12" i="62"/>
  <c r="AX12" i="62"/>
  <c r="AO12" i="62"/>
  <c r="AG12" i="62"/>
  <c r="X12" i="62"/>
  <c r="O12" i="62"/>
  <c r="BG12" i="62"/>
  <c r="AW12" i="62"/>
  <c r="AN12" i="62"/>
  <c r="AF12" i="62"/>
  <c r="W12" i="62"/>
  <c r="N12" i="62"/>
  <c r="BG17" i="51"/>
  <c r="AX17" i="51"/>
  <c r="AO17" i="51"/>
  <c r="AG17" i="51"/>
  <c r="X17" i="51"/>
  <c r="O17" i="51"/>
  <c r="BF17" i="51"/>
  <c r="AW17" i="51"/>
  <c r="AN17" i="51"/>
  <c r="AF17" i="51"/>
  <c r="W17" i="51"/>
  <c r="N17" i="51"/>
  <c r="BE17" i="51"/>
  <c r="AV17" i="51"/>
  <c r="AM17" i="51"/>
  <c r="AD17" i="51"/>
  <c r="V17" i="51"/>
  <c r="M17" i="51"/>
  <c r="BD17" i="51"/>
  <c r="AU17" i="51"/>
  <c r="AL17" i="51"/>
  <c r="AC17" i="51"/>
  <c r="U17" i="51"/>
  <c r="L17" i="51"/>
  <c r="BK17" i="51"/>
  <c r="BC17" i="51"/>
  <c r="AT17" i="51"/>
  <c r="AK17" i="51"/>
  <c r="AB17" i="51"/>
  <c r="S17" i="51"/>
  <c r="K17" i="51"/>
  <c r="BJ17" i="51"/>
  <c r="BB17" i="51"/>
  <c r="AS17" i="51"/>
  <c r="AJ17" i="51"/>
  <c r="AA17" i="51"/>
  <c r="R17" i="51"/>
  <c r="J17" i="51"/>
  <c r="BI17" i="51"/>
  <c r="AZ17" i="51"/>
  <c r="AR17" i="51"/>
  <c r="AI17" i="51"/>
  <c r="Z17" i="51"/>
  <c r="Q17" i="51"/>
  <c r="BH17" i="51"/>
  <c r="AY17" i="51"/>
  <c r="AQ17" i="51"/>
  <c r="AH17" i="51"/>
  <c r="Y17" i="51"/>
  <c r="P17" i="51"/>
  <c r="BG24" i="45"/>
  <c r="AX24" i="45"/>
  <c r="AO24" i="45"/>
  <c r="AG24" i="45"/>
  <c r="X24" i="45"/>
  <c r="O24" i="45"/>
  <c r="BF24" i="45"/>
  <c r="AW24" i="45"/>
  <c r="AN24" i="45"/>
  <c r="AF24" i="45"/>
  <c r="W24" i="45"/>
  <c r="N24" i="45"/>
  <c r="BE24" i="45"/>
  <c r="AV24" i="45"/>
  <c r="AM24" i="45"/>
  <c r="AD24" i="45"/>
  <c r="V24" i="45"/>
  <c r="M24" i="45"/>
  <c r="BD24" i="45"/>
  <c r="AU24" i="45"/>
  <c r="AL24" i="45"/>
  <c r="AC24" i="45"/>
  <c r="U24" i="45"/>
  <c r="L24" i="45"/>
  <c r="BK24" i="45"/>
  <c r="BC24" i="45"/>
  <c r="AT24" i="45"/>
  <c r="AK24" i="45"/>
  <c r="AB24" i="45"/>
  <c r="S24" i="45"/>
  <c r="K24" i="45"/>
  <c r="BJ24" i="45"/>
  <c r="BB24" i="45"/>
  <c r="AS24" i="45"/>
  <c r="AJ24" i="45"/>
  <c r="AA24" i="45"/>
  <c r="R24" i="45"/>
  <c r="J24" i="45"/>
  <c r="BI24" i="45"/>
  <c r="AZ24" i="45"/>
  <c r="AR24" i="45"/>
  <c r="AI24" i="45"/>
  <c r="Z24" i="45"/>
  <c r="Q24" i="45"/>
  <c r="BH24" i="45"/>
  <c r="AY24" i="45"/>
  <c r="AQ24" i="45"/>
  <c r="AH24" i="45"/>
  <c r="Y24" i="45"/>
  <c r="P24" i="45"/>
  <c r="BK24" i="67"/>
  <c r="BC24" i="67"/>
  <c r="AT24" i="67"/>
  <c r="AK24" i="67"/>
  <c r="AB24" i="67"/>
  <c r="S24" i="67"/>
  <c r="K24" i="67"/>
  <c r="BJ24" i="67"/>
  <c r="BB24" i="67"/>
  <c r="AS24" i="67"/>
  <c r="AJ24" i="67"/>
  <c r="AA24" i="67"/>
  <c r="R24" i="67"/>
  <c r="J24" i="67"/>
  <c r="BI24" i="67"/>
  <c r="AZ24" i="67"/>
  <c r="AR24" i="67"/>
  <c r="AI24" i="67"/>
  <c r="Z24" i="67"/>
  <c r="Q24" i="67"/>
  <c r="BH24" i="67"/>
  <c r="AY24" i="67"/>
  <c r="AQ24" i="67"/>
  <c r="AH24" i="67"/>
  <c r="Y24" i="67"/>
  <c r="P24" i="67"/>
  <c r="BG24" i="67"/>
  <c r="AX24" i="67"/>
  <c r="AO24" i="67"/>
  <c r="AG24" i="67"/>
  <c r="X24" i="67"/>
  <c r="O24" i="67"/>
  <c r="BF24" i="67"/>
  <c r="AW24" i="67"/>
  <c r="AN24" i="67"/>
  <c r="AF24" i="67"/>
  <c r="W24" i="67"/>
  <c r="N24" i="67"/>
  <c r="BE24" i="67"/>
  <c r="AV24" i="67"/>
  <c r="AM24" i="67"/>
  <c r="AD24" i="67"/>
  <c r="V24" i="67"/>
  <c r="M24" i="67"/>
  <c r="BD24" i="67"/>
  <c r="AU24" i="67"/>
  <c r="AL24" i="67"/>
  <c r="AC24" i="67"/>
  <c r="U24" i="67"/>
  <c r="L24" i="67"/>
  <c r="BI20" i="48"/>
  <c r="AZ20" i="48"/>
  <c r="AR20" i="48"/>
  <c r="AI20" i="48"/>
  <c r="Z20" i="48"/>
  <c r="Q20" i="48"/>
  <c r="BH20" i="48"/>
  <c r="AY20" i="48"/>
  <c r="AQ20" i="48"/>
  <c r="AH20" i="48"/>
  <c r="Y20" i="48"/>
  <c r="P20" i="48"/>
  <c r="BG20" i="48"/>
  <c r="AX20" i="48"/>
  <c r="AO20" i="48"/>
  <c r="AG20" i="48"/>
  <c r="X20" i="48"/>
  <c r="O20" i="48"/>
  <c r="BF20" i="48"/>
  <c r="AW20" i="48"/>
  <c r="AN20" i="48"/>
  <c r="AF20" i="48"/>
  <c r="W20" i="48"/>
  <c r="N20" i="48"/>
  <c r="BE20" i="48"/>
  <c r="AV20" i="48"/>
  <c r="AM20" i="48"/>
  <c r="AD20" i="48"/>
  <c r="V20" i="48"/>
  <c r="M20" i="48"/>
  <c r="BD20" i="48"/>
  <c r="AU20" i="48"/>
  <c r="AL20" i="48"/>
  <c r="AC20" i="48"/>
  <c r="U20" i="48"/>
  <c r="L20" i="48"/>
  <c r="BK20" i="48"/>
  <c r="BC20" i="48"/>
  <c r="AT20" i="48"/>
  <c r="AK20" i="48"/>
  <c r="AB20" i="48"/>
  <c r="S20" i="48"/>
  <c r="K20" i="48"/>
  <c r="BJ20" i="48"/>
  <c r="BB20" i="48"/>
  <c r="AS20" i="48"/>
  <c r="AJ20" i="48"/>
  <c r="AA20" i="48"/>
  <c r="R20" i="48"/>
  <c r="J20" i="48"/>
  <c r="F286" i="7"/>
  <c r="D286" i="7"/>
  <c r="C286" i="7"/>
  <c r="B286" i="7"/>
  <c r="H286" i="7"/>
  <c r="G286" i="7"/>
  <c r="E286" i="7"/>
  <c r="BG11" i="94"/>
  <c r="AX11" i="94"/>
  <c r="AO11" i="94"/>
  <c r="AG11" i="94"/>
  <c r="X11" i="94"/>
  <c r="O11" i="94"/>
  <c r="BF11" i="94"/>
  <c r="AW11" i="94"/>
  <c r="AN11" i="94"/>
  <c r="AF11" i="94"/>
  <c r="W11" i="94"/>
  <c r="N11" i="94"/>
  <c r="BE11" i="94"/>
  <c r="AV11" i="94"/>
  <c r="AM11" i="94"/>
  <c r="AD11" i="94"/>
  <c r="V11" i="94"/>
  <c r="M11" i="94"/>
  <c r="BD11" i="94"/>
  <c r="AU11" i="94"/>
  <c r="AL11" i="94"/>
  <c r="AC11" i="94"/>
  <c r="U11" i="94"/>
  <c r="L11" i="94"/>
  <c r="BK11" i="94"/>
  <c r="BC11" i="94"/>
  <c r="AT11" i="94"/>
  <c r="AK11" i="94"/>
  <c r="AB11" i="94"/>
  <c r="S11" i="94"/>
  <c r="K11" i="94"/>
  <c r="BJ11" i="94"/>
  <c r="BB11" i="94"/>
  <c r="AS11" i="94"/>
  <c r="AJ11" i="94"/>
  <c r="AA11" i="94"/>
  <c r="R11" i="94"/>
  <c r="J11" i="94"/>
  <c r="AQ11" i="94"/>
  <c r="AI11" i="94"/>
  <c r="AH11" i="94"/>
  <c r="BI11" i="94"/>
  <c r="Z11" i="94"/>
  <c r="BH11" i="94"/>
  <c r="Y11" i="94"/>
  <c r="AZ11" i="94"/>
  <c r="Q11" i="94"/>
  <c r="AY11" i="94"/>
  <c r="P11" i="94"/>
  <c r="AR11" i="94"/>
  <c r="BE14" i="89"/>
  <c r="AV14" i="89"/>
  <c r="AM14" i="89"/>
  <c r="AD14" i="89"/>
  <c r="V14" i="89"/>
  <c r="M14" i="89"/>
  <c r="BD14" i="89"/>
  <c r="AU14" i="89"/>
  <c r="AL14" i="89"/>
  <c r="AC14" i="89"/>
  <c r="U14" i="89"/>
  <c r="L14" i="89"/>
  <c r="BK14" i="89"/>
  <c r="BC14" i="89"/>
  <c r="AT14" i="89"/>
  <c r="AK14" i="89"/>
  <c r="AB14" i="89"/>
  <c r="S14" i="89"/>
  <c r="K14" i="89"/>
  <c r="BJ14" i="89"/>
  <c r="BB14" i="89"/>
  <c r="AS14" i="89"/>
  <c r="AJ14" i="89"/>
  <c r="AA14" i="89"/>
  <c r="R14" i="89"/>
  <c r="J14" i="89"/>
  <c r="BI14" i="89"/>
  <c r="AZ14" i="89"/>
  <c r="AR14" i="89"/>
  <c r="AI14" i="89"/>
  <c r="Z14" i="89"/>
  <c r="Q14" i="89"/>
  <c r="BH14" i="89"/>
  <c r="AY14" i="89"/>
  <c r="AQ14" i="89"/>
  <c r="AH14" i="89"/>
  <c r="Y14" i="89"/>
  <c r="P14" i="89"/>
  <c r="BG14" i="89"/>
  <c r="AX14" i="89"/>
  <c r="AO14" i="89"/>
  <c r="AG14" i="89"/>
  <c r="X14" i="89"/>
  <c r="O14" i="89"/>
  <c r="BF14" i="89"/>
  <c r="AW14" i="89"/>
  <c r="AN14" i="89"/>
  <c r="AF14" i="89"/>
  <c r="W14" i="89"/>
  <c r="N14" i="89"/>
  <c r="BH18" i="87"/>
  <c r="AY18" i="87"/>
  <c r="AQ18" i="87"/>
  <c r="AH18" i="87"/>
  <c r="Y18" i="87"/>
  <c r="P18" i="87"/>
  <c r="BG18" i="87"/>
  <c r="AX18" i="87"/>
  <c r="AO18" i="87"/>
  <c r="AG18" i="87"/>
  <c r="X18" i="87"/>
  <c r="O18" i="87"/>
  <c r="BF18" i="87"/>
  <c r="AW18" i="87"/>
  <c r="AN18" i="87"/>
  <c r="AF18" i="87"/>
  <c r="W18" i="87"/>
  <c r="N18" i="87"/>
  <c r="BE18" i="87"/>
  <c r="AV18" i="87"/>
  <c r="AM18" i="87"/>
  <c r="AD18" i="87"/>
  <c r="V18" i="87"/>
  <c r="M18" i="87"/>
  <c r="BD18" i="87"/>
  <c r="AU18" i="87"/>
  <c r="AL18" i="87"/>
  <c r="AC18" i="87"/>
  <c r="U18" i="87"/>
  <c r="L18" i="87"/>
  <c r="BK18" i="87"/>
  <c r="BC18" i="87"/>
  <c r="AT18" i="87"/>
  <c r="AK18" i="87"/>
  <c r="AB18" i="87"/>
  <c r="S18" i="87"/>
  <c r="K18" i="87"/>
  <c r="BJ18" i="87"/>
  <c r="BB18" i="87"/>
  <c r="AS18" i="87"/>
  <c r="AJ18" i="87"/>
  <c r="AA18" i="87"/>
  <c r="R18" i="87"/>
  <c r="J18" i="87"/>
  <c r="BI18" i="87"/>
  <c r="AZ18" i="87"/>
  <c r="AR18" i="87"/>
  <c r="AI18" i="87"/>
  <c r="Z18" i="87"/>
  <c r="Q18" i="87"/>
  <c r="BK18" i="51"/>
  <c r="BC18" i="51"/>
  <c r="AT18" i="51"/>
  <c r="AK18" i="51"/>
  <c r="AB18" i="51"/>
  <c r="S18" i="51"/>
  <c r="K18" i="51"/>
  <c r="BJ18" i="51"/>
  <c r="BB18" i="51"/>
  <c r="AS18" i="51"/>
  <c r="AJ18" i="51"/>
  <c r="AA18" i="51"/>
  <c r="R18" i="51"/>
  <c r="J18" i="51"/>
  <c r="BI18" i="51"/>
  <c r="AZ18" i="51"/>
  <c r="AR18" i="51"/>
  <c r="AI18" i="51"/>
  <c r="Z18" i="51"/>
  <c r="Q18" i="51"/>
  <c r="BH18" i="51"/>
  <c r="AY18" i="51"/>
  <c r="AQ18" i="51"/>
  <c r="AH18" i="51"/>
  <c r="Y18" i="51"/>
  <c r="P18" i="51"/>
  <c r="BG18" i="51"/>
  <c r="AX18" i="51"/>
  <c r="AO18" i="51"/>
  <c r="AG18" i="51"/>
  <c r="X18" i="51"/>
  <c r="O18" i="51"/>
  <c r="BF18" i="51"/>
  <c r="AW18" i="51"/>
  <c r="AN18" i="51"/>
  <c r="AF18" i="51"/>
  <c r="W18" i="51"/>
  <c r="N18" i="51"/>
  <c r="BE18" i="51"/>
  <c r="AV18" i="51"/>
  <c r="AM18" i="51"/>
  <c r="AD18" i="51"/>
  <c r="V18" i="51"/>
  <c r="M18" i="51"/>
  <c r="BD18" i="51"/>
  <c r="AU18" i="51"/>
  <c r="AL18" i="51"/>
  <c r="AC18" i="51"/>
  <c r="U18" i="51"/>
  <c r="L18" i="51"/>
  <c r="BG20" i="45"/>
  <c r="AX20" i="45"/>
  <c r="AO20" i="45"/>
  <c r="AG20" i="45"/>
  <c r="X20" i="45"/>
  <c r="O20" i="45"/>
  <c r="BF20" i="45"/>
  <c r="AW20" i="45"/>
  <c r="AN20" i="45"/>
  <c r="AF20" i="45"/>
  <c r="W20" i="45"/>
  <c r="N20" i="45"/>
  <c r="BE20" i="45"/>
  <c r="AV20" i="45"/>
  <c r="AM20" i="45"/>
  <c r="AD20" i="45"/>
  <c r="V20" i="45"/>
  <c r="M20" i="45"/>
  <c r="BD20" i="45"/>
  <c r="AU20" i="45"/>
  <c r="AL20" i="45"/>
  <c r="AC20" i="45"/>
  <c r="U20" i="45"/>
  <c r="L20" i="45"/>
  <c r="BK20" i="45"/>
  <c r="BC20" i="45"/>
  <c r="AT20" i="45"/>
  <c r="AK20" i="45"/>
  <c r="AB20" i="45"/>
  <c r="S20" i="45"/>
  <c r="K20" i="45"/>
  <c r="BJ20" i="45"/>
  <c r="BB20" i="45"/>
  <c r="AS20" i="45"/>
  <c r="AJ20" i="45"/>
  <c r="AA20" i="45"/>
  <c r="R20" i="45"/>
  <c r="J20" i="45"/>
  <c r="BI20" i="45"/>
  <c r="AZ20" i="45"/>
  <c r="AR20" i="45"/>
  <c r="AI20" i="45"/>
  <c r="Z20" i="45"/>
  <c r="Q20" i="45"/>
  <c r="BH20" i="45"/>
  <c r="AY20" i="45"/>
  <c r="AQ20" i="45"/>
  <c r="AH20" i="45"/>
  <c r="Y20" i="45"/>
  <c r="P20" i="45"/>
  <c r="BF21" i="74"/>
  <c r="AW21" i="74"/>
  <c r="AN21" i="74"/>
  <c r="AF21" i="74"/>
  <c r="W21" i="74"/>
  <c r="N21" i="74"/>
  <c r="BJ21" i="74"/>
  <c r="BB21" i="74"/>
  <c r="AS21" i="74"/>
  <c r="AJ21" i="74"/>
  <c r="AA21" i="74"/>
  <c r="R21" i="74"/>
  <c r="J21" i="74"/>
  <c r="BC21" i="74"/>
  <c r="AQ21" i="74"/>
  <c r="AD21" i="74"/>
  <c r="S21" i="74"/>
  <c r="AZ21" i="74"/>
  <c r="AO21" i="74"/>
  <c r="AC21" i="74"/>
  <c r="Q21" i="74"/>
  <c r="BK21" i="74"/>
  <c r="AY21" i="74"/>
  <c r="AM21" i="74"/>
  <c r="AB21" i="74"/>
  <c r="P21" i="74"/>
  <c r="BI21" i="74"/>
  <c r="AX21" i="74"/>
  <c r="AL21" i="74"/>
  <c r="Z21" i="74"/>
  <c r="O21" i="74"/>
  <c r="BH21" i="74"/>
  <c r="AV21" i="74"/>
  <c r="AK21" i="74"/>
  <c r="Y21" i="74"/>
  <c r="M21" i="74"/>
  <c r="BG21" i="74"/>
  <c r="AU21" i="74"/>
  <c r="AI21" i="74"/>
  <c r="X21" i="74"/>
  <c r="L21" i="74"/>
  <c r="BE21" i="74"/>
  <c r="AT21" i="74"/>
  <c r="AH21" i="74"/>
  <c r="V21" i="74"/>
  <c r="K21" i="74"/>
  <c r="BD21" i="74"/>
  <c r="AR21" i="74"/>
  <c r="AG21" i="74"/>
  <c r="U21" i="74"/>
  <c r="BD17" i="52"/>
  <c r="AU17" i="52"/>
  <c r="AL17" i="52"/>
  <c r="AC17" i="52"/>
  <c r="U17" i="52"/>
  <c r="L17" i="52"/>
  <c r="BK17" i="52"/>
  <c r="BC17" i="52"/>
  <c r="AT17" i="52"/>
  <c r="AK17" i="52"/>
  <c r="AB17" i="52"/>
  <c r="S17" i="52"/>
  <c r="K17" i="52"/>
  <c r="BJ17" i="52"/>
  <c r="BB17" i="52"/>
  <c r="AS17" i="52"/>
  <c r="AJ17" i="52"/>
  <c r="AA17" i="52"/>
  <c r="R17" i="52"/>
  <c r="J17" i="52"/>
  <c r="BI17" i="52"/>
  <c r="AZ17" i="52"/>
  <c r="AR17" i="52"/>
  <c r="AI17" i="52"/>
  <c r="Z17" i="52"/>
  <c r="Q17" i="52"/>
  <c r="BH17" i="52"/>
  <c r="AY17" i="52"/>
  <c r="AQ17" i="52"/>
  <c r="AH17" i="52"/>
  <c r="Y17" i="52"/>
  <c r="P17" i="52"/>
  <c r="BG17" i="52"/>
  <c r="AX17" i="52"/>
  <c r="AO17" i="52"/>
  <c r="AG17" i="52"/>
  <c r="X17" i="52"/>
  <c r="O17" i="52"/>
  <c r="BF17" i="52"/>
  <c r="AW17" i="52"/>
  <c r="AN17" i="52"/>
  <c r="AF17" i="52"/>
  <c r="W17" i="52"/>
  <c r="N17" i="52"/>
  <c r="BE17" i="52"/>
  <c r="AV17" i="52"/>
  <c r="AM17" i="52"/>
  <c r="AD17" i="52"/>
  <c r="V17" i="52"/>
  <c r="M17" i="52"/>
  <c r="BF22" i="50"/>
  <c r="AW22" i="50"/>
  <c r="AN22" i="50"/>
  <c r="AF22" i="50"/>
  <c r="W22" i="50"/>
  <c r="N22" i="50"/>
  <c r="BE22" i="50"/>
  <c r="AV22" i="50"/>
  <c r="AM22" i="50"/>
  <c r="AD22" i="50"/>
  <c r="V22" i="50"/>
  <c r="M22" i="50"/>
  <c r="BD22" i="50"/>
  <c r="AU22" i="50"/>
  <c r="AL22" i="50"/>
  <c r="AC22" i="50"/>
  <c r="U22" i="50"/>
  <c r="L22" i="50"/>
  <c r="BK22" i="50"/>
  <c r="BC22" i="50"/>
  <c r="AT22" i="50"/>
  <c r="AK22" i="50"/>
  <c r="AB22" i="50"/>
  <c r="S22" i="50"/>
  <c r="K22" i="50"/>
  <c r="BJ22" i="50"/>
  <c r="BB22" i="50"/>
  <c r="AS22" i="50"/>
  <c r="AJ22" i="50"/>
  <c r="AA22" i="50"/>
  <c r="R22" i="50"/>
  <c r="J22" i="50"/>
  <c r="BI22" i="50"/>
  <c r="AZ22" i="50"/>
  <c r="AR22" i="50"/>
  <c r="AI22" i="50"/>
  <c r="Z22" i="50"/>
  <c r="Q22" i="50"/>
  <c r="BH22" i="50"/>
  <c r="AY22" i="50"/>
  <c r="AQ22" i="50"/>
  <c r="AH22" i="50"/>
  <c r="Y22" i="50"/>
  <c r="P22" i="50"/>
  <c r="BG22" i="50"/>
  <c r="AX22" i="50"/>
  <c r="AO22" i="50"/>
  <c r="AG22" i="50"/>
  <c r="X22" i="50"/>
  <c r="O22" i="50"/>
  <c r="BH25" i="46"/>
  <c r="AY25" i="46"/>
  <c r="AQ25" i="46"/>
  <c r="AH25" i="46"/>
  <c r="Y25" i="46"/>
  <c r="P25" i="46"/>
  <c r="BG25" i="46"/>
  <c r="AX25" i="46"/>
  <c r="AO25" i="46"/>
  <c r="AG25" i="46"/>
  <c r="X25" i="46"/>
  <c r="O25" i="46"/>
  <c r="BF25" i="46"/>
  <c r="AW25" i="46"/>
  <c r="AN25" i="46"/>
  <c r="AF25" i="46"/>
  <c r="W25" i="46"/>
  <c r="N25" i="46"/>
  <c r="BE25" i="46"/>
  <c r="AV25" i="46"/>
  <c r="AM25" i="46"/>
  <c r="AD25" i="46"/>
  <c r="V25" i="46"/>
  <c r="M25" i="46"/>
  <c r="BD25" i="46"/>
  <c r="AU25" i="46"/>
  <c r="AL25" i="46"/>
  <c r="AC25" i="46"/>
  <c r="U25" i="46"/>
  <c r="L25" i="46"/>
  <c r="BK25" i="46"/>
  <c r="BC25" i="46"/>
  <c r="AT25" i="46"/>
  <c r="AK25" i="46"/>
  <c r="AB25" i="46"/>
  <c r="S25" i="46"/>
  <c r="K25" i="46"/>
  <c r="BJ25" i="46"/>
  <c r="BB25" i="46"/>
  <c r="AS25" i="46"/>
  <c r="AJ25" i="46"/>
  <c r="AA25" i="46"/>
  <c r="R25" i="46"/>
  <c r="J25" i="46"/>
  <c r="BI25" i="46"/>
  <c r="AZ25" i="46"/>
  <c r="AR25" i="46"/>
  <c r="AI25" i="46"/>
  <c r="Z25" i="46"/>
  <c r="Q25" i="46"/>
  <c r="BE24" i="42"/>
  <c r="AV24" i="42"/>
  <c r="AM24" i="42"/>
  <c r="AD24" i="42"/>
  <c r="V24" i="42"/>
  <c r="M24" i="42"/>
  <c r="BI24" i="42"/>
  <c r="AZ24" i="42"/>
  <c r="AR24" i="42"/>
  <c r="AI24" i="42"/>
  <c r="Z24" i="42"/>
  <c r="Q24" i="42"/>
  <c r="BB24" i="42"/>
  <c r="AO24" i="42"/>
  <c r="AC24" i="42"/>
  <c r="R24" i="42"/>
  <c r="BK24" i="42"/>
  <c r="AY24" i="42"/>
  <c r="AN24" i="42"/>
  <c r="AB24" i="42"/>
  <c r="P24" i="42"/>
  <c r="BJ24" i="42"/>
  <c r="AX24" i="42"/>
  <c r="AL24" i="42"/>
  <c r="AA24" i="42"/>
  <c r="O24" i="42"/>
  <c r="BH24" i="42"/>
  <c r="AW24" i="42"/>
  <c r="AK24" i="42"/>
  <c r="Y24" i="42"/>
  <c r="N24" i="42"/>
  <c r="BG24" i="42"/>
  <c r="AU24" i="42"/>
  <c r="AJ24" i="42"/>
  <c r="X24" i="42"/>
  <c r="L24" i="42"/>
  <c r="BF24" i="42"/>
  <c r="AT24" i="42"/>
  <c r="AH24" i="42"/>
  <c r="W24" i="42"/>
  <c r="K24" i="42"/>
  <c r="BD24" i="42"/>
  <c r="AS24" i="42"/>
  <c r="AG24" i="42"/>
  <c r="U24" i="42"/>
  <c r="J24" i="42"/>
  <c r="BC24" i="42"/>
  <c r="AQ24" i="42"/>
  <c r="AF24" i="42"/>
  <c r="S24" i="42"/>
  <c r="BJ13" i="49"/>
  <c r="BB13" i="49"/>
  <c r="AS13" i="49"/>
  <c r="AJ13" i="49"/>
  <c r="AA13" i="49"/>
  <c r="R13" i="49"/>
  <c r="J13" i="49"/>
  <c r="BI13" i="49"/>
  <c r="AZ13" i="49"/>
  <c r="AR13" i="49"/>
  <c r="AI13" i="49"/>
  <c r="Z13" i="49"/>
  <c r="Q13" i="49"/>
  <c r="BH13" i="49"/>
  <c r="AY13" i="49"/>
  <c r="AQ13" i="49"/>
  <c r="AH13" i="49"/>
  <c r="Y13" i="49"/>
  <c r="P13" i="49"/>
  <c r="BG13" i="49"/>
  <c r="AX13" i="49"/>
  <c r="AO13" i="49"/>
  <c r="AG13" i="49"/>
  <c r="X13" i="49"/>
  <c r="O13" i="49"/>
  <c r="BF13" i="49"/>
  <c r="AW13" i="49"/>
  <c r="AN13" i="49"/>
  <c r="AF13" i="49"/>
  <c r="W13" i="49"/>
  <c r="N13" i="49"/>
  <c r="BE13" i="49"/>
  <c r="AV13" i="49"/>
  <c r="AM13" i="49"/>
  <c r="AD13" i="49"/>
  <c r="V13" i="49"/>
  <c r="M13" i="49"/>
  <c r="BD13" i="49"/>
  <c r="AU13" i="49"/>
  <c r="AL13" i="49"/>
  <c r="AC13" i="49"/>
  <c r="U13" i="49"/>
  <c r="L13" i="49"/>
  <c r="BK13" i="49"/>
  <c r="BC13" i="49"/>
  <c r="AT13" i="49"/>
  <c r="AK13" i="49"/>
  <c r="AB13" i="49"/>
  <c r="S13" i="49"/>
  <c r="K13" i="49"/>
  <c r="BG19" i="51"/>
  <c r="AX19" i="51"/>
  <c r="AO19" i="51"/>
  <c r="AG19" i="51"/>
  <c r="X19" i="51"/>
  <c r="O19" i="51"/>
  <c r="BF19" i="51"/>
  <c r="AW19" i="51"/>
  <c r="AN19" i="51"/>
  <c r="AF19" i="51"/>
  <c r="W19" i="51"/>
  <c r="N19" i="51"/>
  <c r="BE19" i="51"/>
  <c r="AV19" i="51"/>
  <c r="AM19" i="51"/>
  <c r="AD19" i="51"/>
  <c r="V19" i="51"/>
  <c r="M19" i="51"/>
  <c r="BD19" i="51"/>
  <c r="AU19" i="51"/>
  <c r="AL19" i="51"/>
  <c r="AC19" i="51"/>
  <c r="U19" i="51"/>
  <c r="L19" i="51"/>
  <c r="BK19" i="51"/>
  <c r="BC19" i="51"/>
  <c r="AT19" i="51"/>
  <c r="AK19" i="51"/>
  <c r="AB19" i="51"/>
  <c r="S19" i="51"/>
  <c r="K19" i="51"/>
  <c r="BJ19" i="51"/>
  <c r="BB19" i="51"/>
  <c r="AS19" i="51"/>
  <c r="AJ19" i="51"/>
  <c r="AA19" i="51"/>
  <c r="R19" i="51"/>
  <c r="J19" i="51"/>
  <c r="BI19" i="51"/>
  <c r="AZ19" i="51"/>
  <c r="AR19" i="51"/>
  <c r="AI19" i="51"/>
  <c r="Z19" i="51"/>
  <c r="Q19" i="51"/>
  <c r="BH19" i="51"/>
  <c r="AY19" i="51"/>
  <c r="AQ19" i="51"/>
  <c r="AH19" i="51"/>
  <c r="Y19" i="51"/>
  <c r="P19" i="51"/>
  <c r="BF13" i="75"/>
  <c r="AW13" i="75"/>
  <c r="AN13" i="75"/>
  <c r="AF13" i="75"/>
  <c r="W13" i="75"/>
  <c r="N13" i="75"/>
  <c r="BE13" i="75"/>
  <c r="AV13" i="75"/>
  <c r="AM13" i="75"/>
  <c r="AD13" i="75"/>
  <c r="V13" i="75"/>
  <c r="M13" i="75"/>
  <c r="BD13" i="75"/>
  <c r="AU13" i="75"/>
  <c r="AL13" i="75"/>
  <c r="AC13" i="75"/>
  <c r="U13" i="75"/>
  <c r="L13" i="75"/>
  <c r="BK13" i="75"/>
  <c r="BC13" i="75"/>
  <c r="AT13" i="75"/>
  <c r="AK13" i="75"/>
  <c r="AB13" i="75"/>
  <c r="S13" i="75"/>
  <c r="K13" i="75"/>
  <c r="BJ13" i="75"/>
  <c r="BB13" i="75"/>
  <c r="AS13" i="75"/>
  <c r="AJ13" i="75"/>
  <c r="AA13" i="75"/>
  <c r="R13" i="75"/>
  <c r="J13" i="75"/>
  <c r="BI13" i="75"/>
  <c r="AZ13" i="75"/>
  <c r="AR13" i="75"/>
  <c r="AI13" i="75"/>
  <c r="Z13" i="75"/>
  <c r="Q13" i="75"/>
  <c r="BH13" i="75"/>
  <c r="AY13" i="75"/>
  <c r="AQ13" i="75"/>
  <c r="AH13" i="75"/>
  <c r="Y13" i="75"/>
  <c r="P13" i="75"/>
  <c r="BG13" i="75"/>
  <c r="AX13" i="75"/>
  <c r="AO13" i="75"/>
  <c r="AG13" i="75"/>
  <c r="X13" i="75"/>
  <c r="O13" i="75"/>
  <c r="BF20" i="69"/>
  <c r="AW20" i="69"/>
  <c r="AN20" i="69"/>
  <c r="AF20" i="69"/>
  <c r="W20" i="69"/>
  <c r="N20" i="69"/>
  <c r="BE20" i="69"/>
  <c r="AV20" i="69"/>
  <c r="AM20" i="69"/>
  <c r="AD20" i="69"/>
  <c r="V20" i="69"/>
  <c r="M20" i="69"/>
  <c r="BD20" i="69"/>
  <c r="AU20" i="69"/>
  <c r="AL20" i="69"/>
  <c r="AC20" i="69"/>
  <c r="U20" i="69"/>
  <c r="L20" i="69"/>
  <c r="BK20" i="69"/>
  <c r="BC20" i="69"/>
  <c r="AT20" i="69"/>
  <c r="AK20" i="69"/>
  <c r="AB20" i="69"/>
  <c r="S20" i="69"/>
  <c r="K20" i="69"/>
  <c r="BJ20" i="69"/>
  <c r="BB20" i="69"/>
  <c r="AS20" i="69"/>
  <c r="AJ20" i="69"/>
  <c r="AA20" i="69"/>
  <c r="R20" i="69"/>
  <c r="J20" i="69"/>
  <c r="BI20" i="69"/>
  <c r="AZ20" i="69"/>
  <c r="AR20" i="69"/>
  <c r="AI20" i="69"/>
  <c r="Z20" i="69"/>
  <c r="Q20" i="69"/>
  <c r="BH20" i="69"/>
  <c r="AY20" i="69"/>
  <c r="AQ20" i="69"/>
  <c r="AH20" i="69"/>
  <c r="Y20" i="69"/>
  <c r="P20" i="69"/>
  <c r="BG20" i="69"/>
  <c r="AX20" i="69"/>
  <c r="AO20" i="69"/>
  <c r="AG20" i="69"/>
  <c r="X20" i="69"/>
  <c r="O20" i="69"/>
  <c r="BI13" i="92"/>
  <c r="AZ13" i="92"/>
  <c r="AR13" i="92"/>
  <c r="AI13" i="92"/>
  <c r="Z13" i="92"/>
  <c r="Q13" i="92"/>
  <c r="BH13" i="92"/>
  <c r="AY13" i="92"/>
  <c r="AQ13" i="92"/>
  <c r="AH13" i="92"/>
  <c r="Y13" i="92"/>
  <c r="P13" i="92"/>
  <c r="BG13" i="92"/>
  <c r="AX13" i="92"/>
  <c r="AO13" i="92"/>
  <c r="AG13" i="92"/>
  <c r="X13" i="92"/>
  <c r="O13" i="92"/>
  <c r="BF13" i="92"/>
  <c r="AW13" i="92"/>
  <c r="AN13" i="92"/>
  <c r="AF13" i="92"/>
  <c r="W13" i="92"/>
  <c r="N13" i="92"/>
  <c r="BE13" i="92"/>
  <c r="AV13" i="92"/>
  <c r="AM13" i="92"/>
  <c r="AD13" i="92"/>
  <c r="V13" i="92"/>
  <c r="M13" i="92"/>
  <c r="BD13" i="92"/>
  <c r="AU13" i="92"/>
  <c r="AL13" i="92"/>
  <c r="AC13" i="92"/>
  <c r="U13" i="92"/>
  <c r="L13" i="92"/>
  <c r="BK13" i="92"/>
  <c r="BC13" i="92"/>
  <c r="AT13" i="92"/>
  <c r="AK13" i="92"/>
  <c r="AB13" i="92"/>
  <c r="S13" i="92"/>
  <c r="K13" i="92"/>
  <c r="AJ13" i="92"/>
  <c r="AA13" i="92"/>
  <c r="R13" i="92"/>
  <c r="J13" i="92"/>
  <c r="BJ13" i="92"/>
  <c r="BB13" i="92"/>
  <c r="AS13" i="92"/>
  <c r="BE20" i="89"/>
  <c r="AV20" i="89"/>
  <c r="AM20" i="89"/>
  <c r="AD20" i="89"/>
  <c r="V20" i="89"/>
  <c r="M20" i="89"/>
  <c r="BD20" i="89"/>
  <c r="AU20" i="89"/>
  <c r="AL20" i="89"/>
  <c r="AC20" i="89"/>
  <c r="U20" i="89"/>
  <c r="L20" i="89"/>
  <c r="BK20" i="89"/>
  <c r="BC20" i="89"/>
  <c r="AT20" i="89"/>
  <c r="AK20" i="89"/>
  <c r="AB20" i="89"/>
  <c r="S20" i="89"/>
  <c r="K20" i="89"/>
  <c r="BJ20" i="89"/>
  <c r="BB20" i="89"/>
  <c r="AS20" i="89"/>
  <c r="AJ20" i="89"/>
  <c r="AA20" i="89"/>
  <c r="R20" i="89"/>
  <c r="J20" i="89"/>
  <c r="BI20" i="89"/>
  <c r="AZ20" i="89"/>
  <c r="AR20" i="89"/>
  <c r="AI20" i="89"/>
  <c r="Z20" i="89"/>
  <c r="Q20" i="89"/>
  <c r="BH20" i="89"/>
  <c r="AY20" i="89"/>
  <c r="AQ20" i="89"/>
  <c r="AH20" i="89"/>
  <c r="Y20" i="89"/>
  <c r="P20" i="89"/>
  <c r="BG20" i="89"/>
  <c r="AX20" i="89"/>
  <c r="AO20" i="89"/>
  <c r="AG20" i="89"/>
  <c r="X20" i="89"/>
  <c r="O20" i="89"/>
  <c r="BF20" i="89"/>
  <c r="AW20" i="89"/>
  <c r="AN20" i="89"/>
  <c r="AF20" i="89"/>
  <c r="W20" i="89"/>
  <c r="N20" i="89"/>
  <c r="D16" i="95"/>
  <c r="D16" i="94"/>
  <c r="D19" i="89"/>
  <c r="D19" i="90"/>
  <c r="BK12" i="94"/>
  <c r="BC12" i="94"/>
  <c r="AT12" i="94"/>
  <c r="AK12" i="94"/>
  <c r="AB12" i="94"/>
  <c r="S12" i="94"/>
  <c r="K12" i="94"/>
  <c r="BJ12" i="94"/>
  <c r="BB12" i="94"/>
  <c r="AS12" i="94"/>
  <c r="AJ12" i="94"/>
  <c r="AA12" i="94"/>
  <c r="R12" i="94"/>
  <c r="J12" i="94"/>
  <c r="BI12" i="94"/>
  <c r="AZ12" i="94"/>
  <c r="AR12" i="94"/>
  <c r="AI12" i="94"/>
  <c r="Z12" i="94"/>
  <c r="Q12" i="94"/>
  <c r="BH12" i="94"/>
  <c r="AY12" i="94"/>
  <c r="AQ12" i="94"/>
  <c r="AH12" i="94"/>
  <c r="Y12" i="94"/>
  <c r="P12" i="94"/>
  <c r="BG12" i="94"/>
  <c r="AX12" i="94"/>
  <c r="AO12" i="94"/>
  <c r="AG12" i="94"/>
  <c r="X12" i="94"/>
  <c r="O12" i="94"/>
  <c r="BF12" i="94"/>
  <c r="AW12" i="94"/>
  <c r="AN12" i="94"/>
  <c r="AF12" i="94"/>
  <c r="W12" i="94"/>
  <c r="N12" i="94"/>
  <c r="BD12" i="94"/>
  <c r="U12" i="94"/>
  <c r="AV12" i="94"/>
  <c r="M12" i="94"/>
  <c r="AU12" i="94"/>
  <c r="L12" i="94"/>
  <c r="AM12" i="94"/>
  <c r="AL12" i="94"/>
  <c r="AD12" i="94"/>
  <c r="AC12" i="94"/>
  <c r="BE12" i="94"/>
  <c r="V12" i="94"/>
  <c r="BH14" i="42"/>
  <c r="AY14" i="42"/>
  <c r="AQ14" i="42"/>
  <c r="AH14" i="42"/>
  <c r="Y14" i="42"/>
  <c r="P14" i="42"/>
  <c r="BG14" i="42"/>
  <c r="AX14" i="42"/>
  <c r="AO14" i="42"/>
  <c r="AG14" i="42"/>
  <c r="X14" i="42"/>
  <c r="O14" i="42"/>
  <c r="BF14" i="42"/>
  <c r="AW14" i="42"/>
  <c r="AN14" i="42"/>
  <c r="AF14" i="42"/>
  <c r="W14" i="42"/>
  <c r="N14" i="42"/>
  <c r="BE14" i="42"/>
  <c r="AV14" i="42"/>
  <c r="AM14" i="42"/>
  <c r="AD14" i="42"/>
  <c r="V14" i="42"/>
  <c r="M14" i="42"/>
  <c r="BD14" i="42"/>
  <c r="AU14" i="42"/>
  <c r="AL14" i="42"/>
  <c r="AC14" i="42"/>
  <c r="U14" i="42"/>
  <c r="L14" i="42"/>
  <c r="BK14" i="42"/>
  <c r="BC14" i="42"/>
  <c r="AT14" i="42"/>
  <c r="AK14" i="42"/>
  <c r="AB14" i="42"/>
  <c r="S14" i="42"/>
  <c r="K14" i="42"/>
  <c r="BJ14" i="42"/>
  <c r="BB14" i="42"/>
  <c r="AS14" i="42"/>
  <c r="AJ14" i="42"/>
  <c r="AA14" i="42"/>
  <c r="R14" i="42"/>
  <c r="J14" i="42"/>
  <c r="BI14" i="42"/>
  <c r="AZ14" i="42"/>
  <c r="AR14" i="42"/>
  <c r="AI14" i="42"/>
  <c r="Z14" i="42"/>
  <c r="Q14" i="42"/>
  <c r="BJ20" i="44"/>
  <c r="BB20" i="44"/>
  <c r="AS20" i="44"/>
  <c r="AJ20" i="44"/>
  <c r="AA20" i="44"/>
  <c r="R20" i="44"/>
  <c r="J20" i="44"/>
  <c r="BI20" i="44"/>
  <c r="AZ20" i="44"/>
  <c r="AR20" i="44"/>
  <c r="AI20" i="44"/>
  <c r="Z20" i="44"/>
  <c r="Q20" i="44"/>
  <c r="BH20" i="44"/>
  <c r="AY20" i="44"/>
  <c r="AQ20" i="44"/>
  <c r="AH20" i="44"/>
  <c r="Y20" i="44"/>
  <c r="P20" i="44"/>
  <c r="BG20" i="44"/>
  <c r="AX20" i="44"/>
  <c r="AO20" i="44"/>
  <c r="AG20" i="44"/>
  <c r="X20" i="44"/>
  <c r="O20" i="44"/>
  <c r="BF20" i="44"/>
  <c r="AW20" i="44"/>
  <c r="AN20" i="44"/>
  <c r="AF20" i="44"/>
  <c r="W20" i="44"/>
  <c r="N20" i="44"/>
  <c r="BE20" i="44"/>
  <c r="AV20" i="44"/>
  <c r="AM20" i="44"/>
  <c r="AD20" i="44"/>
  <c r="V20" i="44"/>
  <c r="M20" i="44"/>
  <c r="BD20" i="44"/>
  <c r="AU20" i="44"/>
  <c r="AL20" i="44"/>
  <c r="AC20" i="44"/>
  <c r="U20" i="44"/>
  <c r="L20" i="44"/>
  <c r="BK20" i="44"/>
  <c r="BC20" i="44"/>
  <c r="AT20" i="44"/>
  <c r="AK20" i="44"/>
  <c r="AB20" i="44"/>
  <c r="S20" i="44"/>
  <c r="K20" i="44"/>
  <c r="BF14" i="66"/>
  <c r="AW14" i="66"/>
  <c r="AN14" i="66"/>
  <c r="AF14" i="66"/>
  <c r="W14" i="66"/>
  <c r="N14" i="66"/>
  <c r="BE14" i="66"/>
  <c r="AV14" i="66"/>
  <c r="AM14" i="66"/>
  <c r="AD14" i="66"/>
  <c r="V14" i="66"/>
  <c r="M14" i="66"/>
  <c r="BD14" i="66"/>
  <c r="AU14" i="66"/>
  <c r="AL14" i="66"/>
  <c r="AC14" i="66"/>
  <c r="U14" i="66"/>
  <c r="L14" i="66"/>
  <c r="BK14" i="66"/>
  <c r="BC14" i="66"/>
  <c r="AT14" i="66"/>
  <c r="AK14" i="66"/>
  <c r="AB14" i="66"/>
  <c r="S14" i="66"/>
  <c r="K14" i="66"/>
  <c r="BJ14" i="66"/>
  <c r="BB14" i="66"/>
  <c r="AS14" i="66"/>
  <c r="AJ14" i="66"/>
  <c r="AA14" i="66"/>
  <c r="R14" i="66"/>
  <c r="J14" i="66"/>
  <c r="BI14" i="66"/>
  <c r="AZ14" i="66"/>
  <c r="AR14" i="66"/>
  <c r="AI14" i="66"/>
  <c r="Z14" i="66"/>
  <c r="Q14" i="66"/>
  <c r="BH14" i="66"/>
  <c r="AY14" i="66"/>
  <c r="AQ14" i="66"/>
  <c r="AH14" i="66"/>
  <c r="Y14" i="66"/>
  <c r="P14" i="66"/>
  <c r="BG14" i="66"/>
  <c r="AX14" i="66"/>
  <c r="AO14" i="66"/>
  <c r="AG14" i="66"/>
  <c r="X14" i="66"/>
  <c r="O14" i="66"/>
  <c r="BE20" i="68"/>
  <c r="AV20" i="68"/>
  <c r="AM20" i="68"/>
  <c r="AD20" i="68"/>
  <c r="V20" i="68"/>
  <c r="M20" i="68"/>
  <c r="BJ20" i="68"/>
  <c r="BB20" i="68"/>
  <c r="AS20" i="68"/>
  <c r="AJ20" i="68"/>
  <c r="AA20" i="68"/>
  <c r="R20" i="68"/>
  <c r="J20" i="68"/>
  <c r="BI20" i="68"/>
  <c r="AZ20" i="68"/>
  <c r="AR20" i="68"/>
  <c r="AI20" i="68"/>
  <c r="Z20" i="68"/>
  <c r="Q20" i="68"/>
  <c r="BF20" i="68"/>
  <c r="AW20" i="68"/>
  <c r="AN20" i="68"/>
  <c r="AF20" i="68"/>
  <c r="W20" i="68"/>
  <c r="N20" i="68"/>
  <c r="BC20" i="68"/>
  <c r="AK20" i="68"/>
  <c r="S20" i="68"/>
  <c r="AY20" i="68"/>
  <c r="AH20" i="68"/>
  <c r="P20" i="68"/>
  <c r="AX20" i="68"/>
  <c r="AG20" i="68"/>
  <c r="O20" i="68"/>
  <c r="AU20" i="68"/>
  <c r="AC20" i="68"/>
  <c r="L20" i="68"/>
  <c r="BK20" i="68"/>
  <c r="AT20" i="68"/>
  <c r="AB20" i="68"/>
  <c r="K20" i="68"/>
  <c r="BH20" i="68"/>
  <c r="AQ20" i="68"/>
  <c r="Y20" i="68"/>
  <c r="BG20" i="68"/>
  <c r="AO20" i="68"/>
  <c r="X20" i="68"/>
  <c r="BD20" i="68"/>
  <c r="AL20" i="68"/>
  <c r="U20" i="68"/>
  <c r="D17" i="85"/>
  <c r="D17" i="77"/>
  <c r="BG14" i="86"/>
  <c r="AX14" i="86"/>
  <c r="AO14" i="86"/>
  <c r="AG14" i="86"/>
  <c r="X14" i="86"/>
  <c r="O14" i="86"/>
  <c r="BF14" i="86"/>
  <c r="AW14" i="86"/>
  <c r="AN14" i="86"/>
  <c r="AF14" i="86"/>
  <c r="W14" i="86"/>
  <c r="N14" i="86"/>
  <c r="BE14" i="86"/>
  <c r="AV14" i="86"/>
  <c r="AM14" i="86"/>
  <c r="AD14" i="86"/>
  <c r="V14" i="86"/>
  <c r="M14" i="86"/>
  <c r="BD14" i="86"/>
  <c r="AU14" i="86"/>
  <c r="AL14" i="86"/>
  <c r="AC14" i="86"/>
  <c r="U14" i="86"/>
  <c r="L14" i="86"/>
  <c r="BK14" i="86"/>
  <c r="BC14" i="86"/>
  <c r="AT14" i="86"/>
  <c r="AK14" i="86"/>
  <c r="AB14" i="86"/>
  <c r="S14" i="86"/>
  <c r="K14" i="86"/>
  <c r="BJ14" i="86"/>
  <c r="BB14" i="86"/>
  <c r="AS14" i="86"/>
  <c r="AJ14" i="86"/>
  <c r="AA14" i="86"/>
  <c r="R14" i="86"/>
  <c r="J14" i="86"/>
  <c r="BI14" i="86"/>
  <c r="AZ14" i="86"/>
  <c r="AR14" i="86"/>
  <c r="AI14" i="86"/>
  <c r="Z14" i="86"/>
  <c r="Q14" i="86"/>
  <c r="BH14" i="86"/>
  <c r="AY14" i="86"/>
  <c r="AQ14" i="86"/>
  <c r="AH14" i="86"/>
  <c r="Y14" i="86"/>
  <c r="P14" i="86"/>
  <c r="E21" i="96"/>
  <c r="E21" i="95"/>
  <c r="E21" i="85"/>
  <c r="E21" i="80"/>
  <c r="BF14" i="93"/>
  <c r="AW14" i="93"/>
  <c r="AN14" i="93"/>
  <c r="AF14" i="93"/>
  <c r="W14" i="93"/>
  <c r="N14" i="93"/>
  <c r="BE14" i="93"/>
  <c r="AV14" i="93"/>
  <c r="AM14" i="93"/>
  <c r="AD14" i="93"/>
  <c r="V14" i="93"/>
  <c r="M14" i="93"/>
  <c r="BD14" i="93"/>
  <c r="AU14" i="93"/>
  <c r="AL14" i="93"/>
  <c r="AC14" i="93"/>
  <c r="U14" i="93"/>
  <c r="L14" i="93"/>
  <c r="BK14" i="93"/>
  <c r="BC14" i="93"/>
  <c r="AT14" i="93"/>
  <c r="AK14" i="93"/>
  <c r="AB14" i="93"/>
  <c r="S14" i="93"/>
  <c r="K14" i="93"/>
  <c r="BJ14" i="93"/>
  <c r="BB14" i="93"/>
  <c r="AS14" i="93"/>
  <c r="AJ14" i="93"/>
  <c r="AA14" i="93"/>
  <c r="R14" i="93"/>
  <c r="J14" i="93"/>
  <c r="BI14" i="93"/>
  <c r="AZ14" i="93"/>
  <c r="AR14" i="93"/>
  <c r="AI14" i="93"/>
  <c r="Z14" i="93"/>
  <c r="Q14" i="93"/>
  <c r="BH14" i="93"/>
  <c r="Y14" i="93"/>
  <c r="BG14" i="93"/>
  <c r="X14" i="93"/>
  <c r="AY14" i="93"/>
  <c r="P14" i="93"/>
  <c r="AX14" i="93"/>
  <c r="O14" i="93"/>
  <c r="AQ14" i="93"/>
  <c r="AO14" i="93"/>
  <c r="AH14" i="93"/>
  <c r="AG14" i="93"/>
  <c r="BK20" i="94"/>
  <c r="BC20" i="94"/>
  <c r="AT20" i="94"/>
  <c r="AK20" i="94"/>
  <c r="AB20" i="94"/>
  <c r="S20" i="94"/>
  <c r="K20" i="94"/>
  <c r="BJ20" i="94"/>
  <c r="BB20" i="94"/>
  <c r="AS20" i="94"/>
  <c r="AJ20" i="94"/>
  <c r="AA20" i="94"/>
  <c r="R20" i="94"/>
  <c r="J20" i="94"/>
  <c r="BI20" i="94"/>
  <c r="AZ20" i="94"/>
  <c r="AR20" i="94"/>
  <c r="AI20" i="94"/>
  <c r="Z20" i="94"/>
  <c r="Q20" i="94"/>
  <c r="BH20" i="94"/>
  <c r="AY20" i="94"/>
  <c r="AQ20" i="94"/>
  <c r="AH20" i="94"/>
  <c r="Y20" i="94"/>
  <c r="P20" i="94"/>
  <c r="BG20" i="94"/>
  <c r="AX20" i="94"/>
  <c r="AO20" i="94"/>
  <c r="AG20" i="94"/>
  <c r="X20" i="94"/>
  <c r="O20" i="94"/>
  <c r="BF20" i="94"/>
  <c r="AW20" i="94"/>
  <c r="AN20" i="94"/>
  <c r="AF20" i="94"/>
  <c r="W20" i="94"/>
  <c r="N20" i="94"/>
  <c r="BD20" i="94"/>
  <c r="U20" i="94"/>
  <c r="AV20" i="94"/>
  <c r="M20" i="94"/>
  <c r="AU20" i="94"/>
  <c r="L20" i="94"/>
  <c r="AM20" i="94"/>
  <c r="AL20" i="94"/>
  <c r="AD20" i="94"/>
  <c r="AC20" i="94"/>
  <c r="BE20" i="94"/>
  <c r="V20" i="94"/>
  <c r="BK12" i="51"/>
  <c r="BC12" i="51"/>
  <c r="AT12" i="51"/>
  <c r="AK12" i="51"/>
  <c r="AB12" i="51"/>
  <c r="S12" i="51"/>
  <c r="K12" i="51"/>
  <c r="BJ12" i="51"/>
  <c r="BB12" i="51"/>
  <c r="AS12" i="51"/>
  <c r="AJ12" i="51"/>
  <c r="AA12" i="51"/>
  <c r="R12" i="51"/>
  <c r="J12" i="51"/>
  <c r="BI12" i="51"/>
  <c r="AZ12" i="51"/>
  <c r="AR12" i="51"/>
  <c r="AI12" i="51"/>
  <c r="Z12" i="51"/>
  <c r="Q12" i="51"/>
  <c r="BH12" i="51"/>
  <c r="AY12" i="51"/>
  <c r="AQ12" i="51"/>
  <c r="AH12" i="51"/>
  <c r="Y12" i="51"/>
  <c r="P12" i="51"/>
  <c r="BG12" i="51"/>
  <c r="AX12" i="51"/>
  <c r="AO12" i="51"/>
  <c r="AG12" i="51"/>
  <c r="X12" i="51"/>
  <c r="O12" i="51"/>
  <c r="BF12" i="51"/>
  <c r="AW12" i="51"/>
  <c r="AN12" i="51"/>
  <c r="AF12" i="51"/>
  <c r="W12" i="51"/>
  <c r="N12" i="51"/>
  <c r="BE12" i="51"/>
  <c r="AV12" i="51"/>
  <c r="AM12" i="51"/>
  <c r="AD12" i="51"/>
  <c r="V12" i="51"/>
  <c r="M12" i="51"/>
  <c r="BD12" i="51"/>
  <c r="AU12" i="51"/>
  <c r="AL12" i="51"/>
  <c r="AC12" i="51"/>
  <c r="U12" i="51"/>
  <c r="L12" i="51"/>
  <c r="BE19" i="48"/>
  <c r="AV19" i="48"/>
  <c r="AM19" i="48"/>
  <c r="AD19" i="48"/>
  <c r="V19" i="48"/>
  <c r="M19" i="48"/>
  <c r="BD19" i="48"/>
  <c r="AU19" i="48"/>
  <c r="AL19" i="48"/>
  <c r="AC19" i="48"/>
  <c r="U19" i="48"/>
  <c r="L19" i="48"/>
  <c r="BK19" i="48"/>
  <c r="BC19" i="48"/>
  <c r="AT19" i="48"/>
  <c r="AK19" i="48"/>
  <c r="AB19" i="48"/>
  <c r="S19" i="48"/>
  <c r="K19" i="48"/>
  <c r="BJ19" i="48"/>
  <c r="BB19" i="48"/>
  <c r="AS19" i="48"/>
  <c r="AJ19" i="48"/>
  <c r="AA19" i="48"/>
  <c r="R19" i="48"/>
  <c r="J19" i="48"/>
  <c r="BI19" i="48"/>
  <c r="AZ19" i="48"/>
  <c r="AR19" i="48"/>
  <c r="AI19" i="48"/>
  <c r="Z19" i="48"/>
  <c r="Q19" i="48"/>
  <c r="BH19" i="48"/>
  <c r="AY19" i="48"/>
  <c r="AQ19" i="48"/>
  <c r="AH19" i="48"/>
  <c r="Y19" i="48"/>
  <c r="P19" i="48"/>
  <c r="BG19" i="48"/>
  <c r="AX19" i="48"/>
  <c r="AO19" i="48"/>
  <c r="AG19" i="48"/>
  <c r="X19" i="48"/>
  <c r="O19" i="48"/>
  <c r="BF19" i="48"/>
  <c r="AW19" i="48"/>
  <c r="AN19" i="48"/>
  <c r="AF19" i="48"/>
  <c r="W19" i="48"/>
  <c r="N19" i="48"/>
  <c r="BJ25" i="50"/>
  <c r="BB25" i="50"/>
  <c r="AS25" i="50"/>
  <c r="AJ25" i="50"/>
  <c r="AA25" i="50"/>
  <c r="R25" i="50"/>
  <c r="J25" i="50"/>
  <c r="BI25" i="50"/>
  <c r="AZ25" i="50"/>
  <c r="AR25" i="50"/>
  <c r="AI25" i="50"/>
  <c r="Z25" i="50"/>
  <c r="Q25" i="50"/>
  <c r="BH25" i="50"/>
  <c r="AY25" i="50"/>
  <c r="AQ25" i="50"/>
  <c r="AH25" i="50"/>
  <c r="Y25" i="50"/>
  <c r="P25" i="50"/>
  <c r="BG25" i="50"/>
  <c r="AX25" i="50"/>
  <c r="AO25" i="50"/>
  <c r="AG25" i="50"/>
  <c r="X25" i="50"/>
  <c r="O25" i="50"/>
  <c r="BF25" i="50"/>
  <c r="AW25" i="50"/>
  <c r="AN25" i="50"/>
  <c r="AF25" i="50"/>
  <c r="W25" i="50"/>
  <c r="N25" i="50"/>
  <c r="BE25" i="50"/>
  <c r="AV25" i="50"/>
  <c r="AM25" i="50"/>
  <c r="AD25" i="50"/>
  <c r="V25" i="50"/>
  <c r="M25" i="50"/>
  <c r="BD25" i="50"/>
  <c r="AU25" i="50"/>
  <c r="AL25" i="50"/>
  <c r="AC25" i="50"/>
  <c r="U25" i="50"/>
  <c r="L25" i="50"/>
  <c r="BK25" i="50"/>
  <c r="BC25" i="50"/>
  <c r="AT25" i="50"/>
  <c r="AK25" i="50"/>
  <c r="AB25" i="50"/>
  <c r="S25" i="50"/>
  <c r="K25" i="50"/>
  <c r="BJ13" i="69"/>
  <c r="BB13" i="69"/>
  <c r="AS13" i="69"/>
  <c r="AJ13" i="69"/>
  <c r="AA13" i="69"/>
  <c r="R13" i="69"/>
  <c r="J13" i="69"/>
  <c r="BI13" i="69"/>
  <c r="AZ13" i="69"/>
  <c r="AR13" i="69"/>
  <c r="AI13" i="69"/>
  <c r="Z13" i="69"/>
  <c r="Q13" i="69"/>
  <c r="BH13" i="69"/>
  <c r="AY13" i="69"/>
  <c r="AQ13" i="69"/>
  <c r="AH13" i="69"/>
  <c r="Y13" i="69"/>
  <c r="P13" i="69"/>
  <c r="BG13" i="69"/>
  <c r="AX13" i="69"/>
  <c r="AO13" i="69"/>
  <c r="AG13" i="69"/>
  <c r="X13" i="69"/>
  <c r="O13" i="69"/>
  <c r="BF13" i="69"/>
  <c r="AW13" i="69"/>
  <c r="AN13" i="69"/>
  <c r="AF13" i="69"/>
  <c r="W13" i="69"/>
  <c r="N13" i="69"/>
  <c r="BE13" i="69"/>
  <c r="AV13" i="69"/>
  <c r="AM13" i="69"/>
  <c r="AD13" i="69"/>
  <c r="V13" i="69"/>
  <c r="M13" i="69"/>
  <c r="BD13" i="69"/>
  <c r="AU13" i="69"/>
  <c r="AL13" i="69"/>
  <c r="AC13" i="69"/>
  <c r="U13" i="69"/>
  <c r="L13" i="69"/>
  <c r="BK13" i="69"/>
  <c r="BC13" i="69"/>
  <c r="AT13" i="69"/>
  <c r="AK13" i="69"/>
  <c r="AB13" i="69"/>
  <c r="S13" i="69"/>
  <c r="K13" i="69"/>
  <c r="BD19" i="74"/>
  <c r="AU19" i="74"/>
  <c r="AL19" i="74"/>
  <c r="AC19" i="74"/>
  <c r="U19" i="74"/>
  <c r="L19" i="74"/>
  <c r="BK19" i="74"/>
  <c r="BC19" i="74"/>
  <c r="AT19" i="74"/>
  <c r="AK19" i="74"/>
  <c r="AB19" i="74"/>
  <c r="S19" i="74"/>
  <c r="K19" i="74"/>
  <c r="BJ19" i="74"/>
  <c r="BB19" i="74"/>
  <c r="AS19" i="74"/>
  <c r="AJ19" i="74"/>
  <c r="AA19" i="74"/>
  <c r="R19" i="74"/>
  <c r="J19" i="74"/>
  <c r="BI19" i="74"/>
  <c r="AZ19" i="74"/>
  <c r="AR19" i="74"/>
  <c r="AI19" i="74"/>
  <c r="Z19" i="74"/>
  <c r="Q19" i="74"/>
  <c r="BH19" i="74"/>
  <c r="AY19" i="74"/>
  <c r="AQ19" i="74"/>
  <c r="AH19" i="74"/>
  <c r="Y19" i="74"/>
  <c r="P19" i="74"/>
  <c r="BG19" i="74"/>
  <c r="AX19" i="74"/>
  <c r="AO19" i="74"/>
  <c r="AG19" i="74"/>
  <c r="X19" i="74"/>
  <c r="O19" i="74"/>
  <c r="BF19" i="74"/>
  <c r="AW19" i="74"/>
  <c r="AN19" i="74"/>
  <c r="AF19" i="74"/>
  <c r="W19" i="74"/>
  <c r="N19" i="74"/>
  <c r="BE19" i="74"/>
  <c r="AV19" i="74"/>
  <c r="AM19" i="74"/>
  <c r="AD19" i="74"/>
  <c r="V19" i="74"/>
  <c r="M19" i="74"/>
  <c r="BK25" i="77"/>
  <c r="BC25" i="77"/>
  <c r="AT25" i="77"/>
  <c r="AK25" i="77"/>
  <c r="AB25" i="77"/>
  <c r="S25" i="77"/>
  <c r="K25" i="77"/>
  <c r="BJ25" i="77"/>
  <c r="BB25" i="77"/>
  <c r="AS25" i="77"/>
  <c r="AJ25" i="77"/>
  <c r="AA25" i="77"/>
  <c r="R25" i="77"/>
  <c r="J25" i="77"/>
  <c r="BI25" i="77"/>
  <c r="AZ25" i="77"/>
  <c r="AR25" i="77"/>
  <c r="AI25" i="77"/>
  <c r="Z25" i="77"/>
  <c r="Q25" i="77"/>
  <c r="BH25" i="77"/>
  <c r="AY25" i="77"/>
  <c r="AQ25" i="77"/>
  <c r="AH25" i="77"/>
  <c r="Y25" i="77"/>
  <c r="P25" i="77"/>
  <c r="BG25" i="77"/>
  <c r="AX25" i="77"/>
  <c r="AO25" i="77"/>
  <c r="AG25" i="77"/>
  <c r="X25" i="77"/>
  <c r="O25" i="77"/>
  <c r="BF25" i="77"/>
  <c r="AW25" i="77"/>
  <c r="AN25" i="77"/>
  <c r="AF25" i="77"/>
  <c r="W25" i="77"/>
  <c r="N25" i="77"/>
  <c r="BE25" i="77"/>
  <c r="AV25" i="77"/>
  <c r="AM25" i="77"/>
  <c r="AD25" i="77"/>
  <c r="V25" i="77"/>
  <c r="M25" i="77"/>
  <c r="BD25" i="77"/>
  <c r="AU25" i="77"/>
  <c r="AL25" i="77"/>
  <c r="AC25" i="77"/>
  <c r="U25" i="77"/>
  <c r="L25" i="77"/>
  <c r="BJ12" i="90"/>
  <c r="BB12" i="90"/>
  <c r="AS12" i="90"/>
  <c r="AJ12" i="90"/>
  <c r="AA12" i="90"/>
  <c r="R12" i="90"/>
  <c r="J12" i="90"/>
  <c r="BI12" i="90"/>
  <c r="AZ12" i="90"/>
  <c r="AR12" i="90"/>
  <c r="AI12" i="90"/>
  <c r="Z12" i="90"/>
  <c r="Q12" i="90"/>
  <c r="BH12" i="90"/>
  <c r="AY12" i="90"/>
  <c r="AQ12" i="90"/>
  <c r="AH12" i="90"/>
  <c r="Y12" i="90"/>
  <c r="P12" i="90"/>
  <c r="BG12" i="90"/>
  <c r="AX12" i="90"/>
  <c r="AO12" i="90"/>
  <c r="AG12" i="90"/>
  <c r="X12" i="90"/>
  <c r="O12" i="90"/>
  <c r="BF12" i="90"/>
  <c r="AW12" i="90"/>
  <c r="AN12" i="90"/>
  <c r="AF12" i="90"/>
  <c r="W12" i="90"/>
  <c r="N12" i="90"/>
  <c r="BE12" i="90"/>
  <c r="AV12" i="90"/>
  <c r="AM12" i="90"/>
  <c r="AD12" i="90"/>
  <c r="V12" i="90"/>
  <c r="M12" i="90"/>
  <c r="BD12" i="90"/>
  <c r="AU12" i="90"/>
  <c r="AL12" i="90"/>
  <c r="AC12" i="90"/>
  <c r="U12" i="90"/>
  <c r="L12" i="90"/>
  <c r="AK12" i="90"/>
  <c r="AB12" i="90"/>
  <c r="S12" i="90"/>
  <c r="K12" i="90"/>
  <c r="BK12" i="90"/>
  <c r="BC12" i="90"/>
  <c r="AT12" i="90"/>
  <c r="BE18" i="92"/>
  <c r="AV18" i="92"/>
  <c r="AM18" i="92"/>
  <c r="AD18" i="92"/>
  <c r="V18" i="92"/>
  <c r="M18" i="92"/>
  <c r="BD18" i="92"/>
  <c r="AU18" i="92"/>
  <c r="AL18" i="92"/>
  <c r="AC18" i="92"/>
  <c r="U18" i="92"/>
  <c r="L18" i="92"/>
  <c r="BK18" i="92"/>
  <c r="BC18" i="92"/>
  <c r="AT18" i="92"/>
  <c r="AK18" i="92"/>
  <c r="AB18" i="92"/>
  <c r="S18" i="92"/>
  <c r="K18" i="92"/>
  <c r="BJ18" i="92"/>
  <c r="BB18" i="92"/>
  <c r="AS18" i="92"/>
  <c r="AJ18" i="92"/>
  <c r="AA18" i="92"/>
  <c r="R18" i="92"/>
  <c r="J18" i="92"/>
  <c r="BI18" i="92"/>
  <c r="AZ18" i="92"/>
  <c r="AR18" i="92"/>
  <c r="AI18" i="92"/>
  <c r="Z18" i="92"/>
  <c r="Q18" i="92"/>
  <c r="BH18" i="92"/>
  <c r="AY18" i="92"/>
  <c r="AQ18" i="92"/>
  <c r="AH18" i="92"/>
  <c r="Y18" i="92"/>
  <c r="P18" i="92"/>
  <c r="BG18" i="92"/>
  <c r="AX18" i="92"/>
  <c r="AO18" i="92"/>
  <c r="AG18" i="92"/>
  <c r="X18" i="92"/>
  <c r="O18" i="92"/>
  <c r="AF18" i="92"/>
  <c r="W18" i="92"/>
  <c r="N18" i="92"/>
  <c r="BF18" i="92"/>
  <c r="AW18" i="92"/>
  <c r="AN18" i="92"/>
  <c r="BI25" i="89"/>
  <c r="AZ25" i="89"/>
  <c r="AR25" i="89"/>
  <c r="AI25" i="89"/>
  <c r="Z25" i="89"/>
  <c r="Q25" i="89"/>
  <c r="BH25" i="89"/>
  <c r="AY25" i="89"/>
  <c r="AQ25" i="89"/>
  <c r="AH25" i="89"/>
  <c r="Y25" i="89"/>
  <c r="P25" i="89"/>
  <c r="BG25" i="89"/>
  <c r="AX25" i="89"/>
  <c r="AO25" i="89"/>
  <c r="AG25" i="89"/>
  <c r="X25" i="89"/>
  <c r="O25" i="89"/>
  <c r="BF25" i="89"/>
  <c r="AW25" i="89"/>
  <c r="AN25" i="89"/>
  <c r="AF25" i="89"/>
  <c r="W25" i="89"/>
  <c r="N25" i="89"/>
  <c r="BE25" i="89"/>
  <c r="AV25" i="89"/>
  <c r="AM25" i="89"/>
  <c r="AD25" i="89"/>
  <c r="V25" i="89"/>
  <c r="M25" i="89"/>
  <c r="BD25" i="89"/>
  <c r="AU25" i="89"/>
  <c r="AL25" i="89"/>
  <c r="AC25" i="89"/>
  <c r="U25" i="89"/>
  <c r="L25" i="89"/>
  <c r="BK25" i="89"/>
  <c r="BC25" i="89"/>
  <c r="AT25" i="89"/>
  <c r="AK25" i="89"/>
  <c r="AB25" i="89"/>
  <c r="S25" i="89"/>
  <c r="K25" i="89"/>
  <c r="BJ25" i="89"/>
  <c r="BB25" i="89"/>
  <c r="AS25" i="89"/>
  <c r="AJ25" i="89"/>
  <c r="AA25" i="89"/>
  <c r="R25" i="89"/>
  <c r="J25" i="89"/>
  <c r="BJ19" i="93"/>
  <c r="BB19" i="93"/>
  <c r="AS19" i="93"/>
  <c r="AJ19" i="93"/>
  <c r="AA19" i="93"/>
  <c r="R19" i="93"/>
  <c r="J19" i="93"/>
  <c r="BI19" i="93"/>
  <c r="AZ19" i="93"/>
  <c r="AR19" i="93"/>
  <c r="AI19" i="93"/>
  <c r="Z19" i="93"/>
  <c r="Q19" i="93"/>
  <c r="BH19" i="93"/>
  <c r="AY19" i="93"/>
  <c r="AQ19" i="93"/>
  <c r="AH19" i="93"/>
  <c r="Y19" i="93"/>
  <c r="P19" i="93"/>
  <c r="BG19" i="93"/>
  <c r="AX19" i="93"/>
  <c r="AO19" i="93"/>
  <c r="AG19" i="93"/>
  <c r="X19" i="93"/>
  <c r="O19" i="93"/>
  <c r="BF19" i="93"/>
  <c r="AW19" i="93"/>
  <c r="AN19" i="93"/>
  <c r="AF19" i="93"/>
  <c r="W19" i="93"/>
  <c r="N19" i="93"/>
  <c r="BE19" i="93"/>
  <c r="AV19" i="93"/>
  <c r="AM19" i="93"/>
  <c r="AD19" i="93"/>
  <c r="V19" i="93"/>
  <c r="M19" i="93"/>
  <c r="BD19" i="93"/>
  <c r="U19" i="93"/>
  <c r="BC19" i="93"/>
  <c r="S19" i="93"/>
  <c r="AU19" i="93"/>
  <c r="L19" i="93"/>
  <c r="AT19" i="93"/>
  <c r="K19" i="93"/>
  <c r="AL19" i="93"/>
  <c r="AK19" i="93"/>
  <c r="AC19" i="93"/>
  <c r="BK19" i="93"/>
  <c r="AB19" i="93"/>
  <c r="BD21" i="91"/>
  <c r="AU21" i="91"/>
  <c r="AL21" i="91"/>
  <c r="AC21" i="91"/>
  <c r="U21" i="91"/>
  <c r="L21" i="91"/>
  <c r="BK21" i="91"/>
  <c r="BC21" i="91"/>
  <c r="AT21" i="91"/>
  <c r="AK21" i="91"/>
  <c r="AB21" i="91"/>
  <c r="S21" i="91"/>
  <c r="K21" i="91"/>
  <c r="BJ21" i="91"/>
  <c r="BB21" i="91"/>
  <c r="AS21" i="91"/>
  <c r="AJ21" i="91"/>
  <c r="AA21" i="91"/>
  <c r="R21" i="91"/>
  <c r="J21" i="91"/>
  <c r="BI21" i="91"/>
  <c r="AZ21" i="91"/>
  <c r="AR21" i="91"/>
  <c r="AI21" i="91"/>
  <c r="Z21" i="91"/>
  <c r="Q21" i="91"/>
  <c r="BG21" i="91"/>
  <c r="AX21" i="91"/>
  <c r="AO21" i="91"/>
  <c r="AG21" i="91"/>
  <c r="X21" i="91"/>
  <c r="O21" i="91"/>
  <c r="BF21" i="91"/>
  <c r="AW21" i="91"/>
  <c r="AN21" i="91"/>
  <c r="AF21" i="91"/>
  <c r="W21" i="91"/>
  <c r="N21" i="91"/>
  <c r="BE21" i="91"/>
  <c r="V21" i="91"/>
  <c r="AY21" i="91"/>
  <c r="P21" i="91"/>
  <c r="AV21" i="91"/>
  <c r="M21" i="91"/>
  <c r="AQ21" i="91"/>
  <c r="AM21" i="91"/>
  <c r="AH21" i="91"/>
  <c r="AD21" i="91"/>
  <c r="BH21" i="91"/>
  <c r="Y21" i="91"/>
  <c r="BJ14" i="83"/>
  <c r="BB14" i="83"/>
  <c r="AS14" i="83"/>
  <c r="AJ14" i="83"/>
  <c r="AA14" i="83"/>
  <c r="R14" i="83"/>
  <c r="J14" i="83"/>
  <c r="BI14" i="83"/>
  <c r="AZ14" i="83"/>
  <c r="AR14" i="83"/>
  <c r="AI14" i="83"/>
  <c r="Z14" i="83"/>
  <c r="Q14" i="83"/>
  <c r="BH14" i="83"/>
  <c r="AY14" i="83"/>
  <c r="AQ14" i="83"/>
  <c r="AH14" i="83"/>
  <c r="Y14" i="83"/>
  <c r="P14" i="83"/>
  <c r="BG14" i="83"/>
  <c r="AX14" i="83"/>
  <c r="AO14" i="83"/>
  <c r="AG14" i="83"/>
  <c r="X14" i="83"/>
  <c r="O14" i="83"/>
  <c r="BF14" i="83"/>
  <c r="AW14" i="83"/>
  <c r="AN14" i="83"/>
  <c r="AF14" i="83"/>
  <c r="W14" i="83"/>
  <c r="N14" i="83"/>
  <c r="BE14" i="83"/>
  <c r="AV14" i="83"/>
  <c r="AM14" i="83"/>
  <c r="AD14" i="83"/>
  <c r="V14" i="83"/>
  <c r="M14" i="83"/>
  <c r="BD14" i="83"/>
  <c r="AU14" i="83"/>
  <c r="AL14" i="83"/>
  <c r="AC14" i="83"/>
  <c r="U14" i="83"/>
  <c r="L14" i="83"/>
  <c r="BK14" i="83"/>
  <c r="BC14" i="83"/>
  <c r="AT14" i="83"/>
  <c r="AK14" i="83"/>
  <c r="AB14" i="83"/>
  <c r="S14" i="83"/>
  <c r="K14" i="83"/>
  <c r="BK16" i="67"/>
  <c r="BC16" i="67"/>
  <c r="AT16" i="67"/>
  <c r="AK16" i="67"/>
  <c r="AB16" i="67"/>
  <c r="S16" i="67"/>
  <c r="K16" i="67"/>
  <c r="BJ16" i="67"/>
  <c r="BB16" i="67"/>
  <c r="AS16" i="67"/>
  <c r="AJ16" i="67"/>
  <c r="AA16" i="67"/>
  <c r="R16" i="67"/>
  <c r="J16" i="67"/>
  <c r="BI16" i="67"/>
  <c r="AZ16" i="67"/>
  <c r="AR16" i="67"/>
  <c r="AI16" i="67"/>
  <c r="Z16" i="67"/>
  <c r="Q16" i="67"/>
  <c r="BH16" i="67"/>
  <c r="AY16" i="67"/>
  <c r="AQ16" i="67"/>
  <c r="AH16" i="67"/>
  <c r="Y16" i="67"/>
  <c r="P16" i="67"/>
  <c r="BG16" i="67"/>
  <c r="AX16" i="67"/>
  <c r="AO16" i="67"/>
  <c r="AG16" i="67"/>
  <c r="X16" i="67"/>
  <c r="O16" i="67"/>
  <c r="BF16" i="67"/>
  <c r="AW16" i="67"/>
  <c r="AN16" i="67"/>
  <c r="AF16" i="67"/>
  <c r="W16" i="67"/>
  <c r="N16" i="67"/>
  <c r="BE16" i="67"/>
  <c r="AV16" i="67"/>
  <c r="AM16" i="67"/>
  <c r="AD16" i="67"/>
  <c r="V16" i="67"/>
  <c r="M16" i="67"/>
  <c r="BD16" i="67"/>
  <c r="AU16" i="67"/>
  <c r="AL16" i="67"/>
  <c r="AC16" i="67"/>
  <c r="U16" i="67"/>
  <c r="L16" i="67"/>
  <c r="BF18" i="50"/>
  <c r="AW18" i="50"/>
  <c r="AN18" i="50"/>
  <c r="AF18" i="50"/>
  <c r="W18" i="50"/>
  <c r="N18" i="50"/>
  <c r="BE18" i="50"/>
  <c r="AV18" i="50"/>
  <c r="AM18" i="50"/>
  <c r="AD18" i="50"/>
  <c r="V18" i="50"/>
  <c r="M18" i="50"/>
  <c r="BD18" i="50"/>
  <c r="AU18" i="50"/>
  <c r="AL18" i="50"/>
  <c r="AC18" i="50"/>
  <c r="U18" i="50"/>
  <c r="L18" i="50"/>
  <c r="BK18" i="50"/>
  <c r="BC18" i="50"/>
  <c r="AT18" i="50"/>
  <c r="AK18" i="50"/>
  <c r="AB18" i="50"/>
  <c r="S18" i="50"/>
  <c r="K18" i="50"/>
  <c r="BJ18" i="50"/>
  <c r="BB18" i="50"/>
  <c r="AS18" i="50"/>
  <c r="AJ18" i="50"/>
  <c r="AA18" i="50"/>
  <c r="R18" i="50"/>
  <c r="J18" i="50"/>
  <c r="BI18" i="50"/>
  <c r="AZ18" i="50"/>
  <c r="AR18" i="50"/>
  <c r="AI18" i="50"/>
  <c r="Z18" i="50"/>
  <c r="Q18" i="50"/>
  <c r="BH18" i="50"/>
  <c r="AY18" i="50"/>
  <c r="AQ18" i="50"/>
  <c r="AH18" i="50"/>
  <c r="Y18" i="50"/>
  <c r="P18" i="50"/>
  <c r="BG18" i="50"/>
  <c r="AX18" i="50"/>
  <c r="AO18" i="50"/>
  <c r="AG18" i="50"/>
  <c r="X18" i="50"/>
  <c r="O18" i="50"/>
  <c r="BH16" i="87"/>
  <c r="AY16" i="87"/>
  <c r="AQ16" i="87"/>
  <c r="AH16" i="87"/>
  <c r="Y16" i="87"/>
  <c r="P16" i="87"/>
  <c r="BG16" i="87"/>
  <c r="AX16" i="87"/>
  <c r="AO16" i="87"/>
  <c r="AG16" i="87"/>
  <c r="X16" i="87"/>
  <c r="O16" i="87"/>
  <c r="BF16" i="87"/>
  <c r="AW16" i="87"/>
  <c r="AN16" i="87"/>
  <c r="AF16" i="87"/>
  <c r="W16" i="87"/>
  <c r="N16" i="87"/>
  <c r="BE16" i="87"/>
  <c r="AV16" i="87"/>
  <c r="AM16" i="87"/>
  <c r="AD16" i="87"/>
  <c r="V16" i="87"/>
  <c r="M16" i="87"/>
  <c r="BD16" i="87"/>
  <c r="AU16" i="87"/>
  <c r="AL16" i="87"/>
  <c r="AC16" i="87"/>
  <c r="U16" i="87"/>
  <c r="L16" i="87"/>
  <c r="BK16" i="87"/>
  <c r="BC16" i="87"/>
  <c r="AT16" i="87"/>
  <c r="AK16" i="87"/>
  <c r="AB16" i="87"/>
  <c r="S16" i="87"/>
  <c r="K16" i="87"/>
  <c r="BJ16" i="87"/>
  <c r="BB16" i="87"/>
  <c r="AS16" i="87"/>
  <c r="AJ16" i="87"/>
  <c r="AA16" i="87"/>
  <c r="R16" i="87"/>
  <c r="J16" i="87"/>
  <c r="BI16" i="87"/>
  <c r="AZ16" i="87"/>
  <c r="AR16" i="87"/>
  <c r="AI16" i="87"/>
  <c r="Z16" i="87"/>
  <c r="Q16" i="87"/>
  <c r="BE13" i="48"/>
  <c r="AV13" i="48"/>
  <c r="AM13" i="48"/>
  <c r="AD13" i="48"/>
  <c r="V13" i="48"/>
  <c r="M13" i="48"/>
  <c r="BD13" i="48"/>
  <c r="AU13" i="48"/>
  <c r="AL13" i="48"/>
  <c r="AC13" i="48"/>
  <c r="U13" i="48"/>
  <c r="L13" i="48"/>
  <c r="BK13" i="48"/>
  <c r="BC13" i="48"/>
  <c r="AT13" i="48"/>
  <c r="AK13" i="48"/>
  <c r="AB13" i="48"/>
  <c r="S13" i="48"/>
  <c r="K13" i="48"/>
  <c r="BJ13" i="48"/>
  <c r="BB13" i="48"/>
  <c r="AS13" i="48"/>
  <c r="AJ13" i="48"/>
  <c r="AA13" i="48"/>
  <c r="R13" i="48"/>
  <c r="J13" i="48"/>
  <c r="BI13" i="48"/>
  <c r="AZ13" i="48"/>
  <c r="AR13" i="48"/>
  <c r="AI13" i="48"/>
  <c r="Z13" i="48"/>
  <c r="Q13" i="48"/>
  <c r="BH13" i="48"/>
  <c r="AY13" i="48"/>
  <c r="AQ13" i="48"/>
  <c r="AH13" i="48"/>
  <c r="Y13" i="48"/>
  <c r="P13" i="48"/>
  <c r="BG13" i="48"/>
  <c r="AX13" i="48"/>
  <c r="AO13" i="48"/>
  <c r="AG13" i="48"/>
  <c r="X13" i="48"/>
  <c r="O13" i="48"/>
  <c r="BF13" i="48"/>
  <c r="AW13" i="48"/>
  <c r="AN13" i="48"/>
  <c r="AF13" i="48"/>
  <c r="W13" i="48"/>
  <c r="N13" i="48"/>
  <c r="BG18" i="45"/>
  <c r="AX18" i="45"/>
  <c r="AO18" i="45"/>
  <c r="AG18" i="45"/>
  <c r="X18" i="45"/>
  <c r="O18" i="45"/>
  <c r="BF18" i="45"/>
  <c r="AW18" i="45"/>
  <c r="AN18" i="45"/>
  <c r="AF18" i="45"/>
  <c r="W18" i="45"/>
  <c r="N18" i="45"/>
  <c r="BE18" i="45"/>
  <c r="AV18" i="45"/>
  <c r="AM18" i="45"/>
  <c r="AD18" i="45"/>
  <c r="V18" i="45"/>
  <c r="M18" i="45"/>
  <c r="BD18" i="45"/>
  <c r="AU18" i="45"/>
  <c r="AL18" i="45"/>
  <c r="AC18" i="45"/>
  <c r="U18" i="45"/>
  <c r="L18" i="45"/>
  <c r="BK18" i="45"/>
  <c r="BC18" i="45"/>
  <c r="AT18" i="45"/>
  <c r="AK18" i="45"/>
  <c r="AB18" i="45"/>
  <c r="S18" i="45"/>
  <c r="K18" i="45"/>
  <c r="BJ18" i="45"/>
  <c r="BB18" i="45"/>
  <c r="AS18" i="45"/>
  <c r="AJ18" i="45"/>
  <c r="AA18" i="45"/>
  <c r="R18" i="45"/>
  <c r="J18" i="45"/>
  <c r="BI18" i="45"/>
  <c r="AZ18" i="45"/>
  <c r="AR18" i="45"/>
  <c r="AI18" i="45"/>
  <c r="Z18" i="45"/>
  <c r="Q18" i="45"/>
  <c r="BH18" i="45"/>
  <c r="AY18" i="45"/>
  <c r="AQ18" i="45"/>
  <c r="AH18" i="45"/>
  <c r="Y18" i="45"/>
  <c r="P18" i="45"/>
  <c r="BH10" i="95"/>
  <c r="AY10" i="95"/>
  <c r="AQ10" i="95"/>
  <c r="AH10" i="95"/>
  <c r="Y10" i="95"/>
  <c r="P10" i="95"/>
  <c r="BG10" i="95"/>
  <c r="AX10" i="95"/>
  <c r="AO10" i="95"/>
  <c r="AG10" i="95"/>
  <c r="X10" i="95"/>
  <c r="O10" i="95"/>
  <c r="BF10" i="95"/>
  <c r="AW10" i="95"/>
  <c r="AN10" i="95"/>
  <c r="AF10" i="95"/>
  <c r="W10" i="95"/>
  <c r="N10" i="95"/>
  <c r="BE10" i="95"/>
  <c r="AV10" i="95"/>
  <c r="AM10" i="95"/>
  <c r="AD10" i="95"/>
  <c r="V10" i="95"/>
  <c r="M10" i="95"/>
  <c r="BD10" i="95"/>
  <c r="AU10" i="95"/>
  <c r="AL10" i="95"/>
  <c r="AC10" i="95"/>
  <c r="U10" i="95"/>
  <c r="L10" i="95"/>
  <c r="BK10" i="95"/>
  <c r="BC10" i="95"/>
  <c r="AT10" i="95"/>
  <c r="AK10" i="95"/>
  <c r="AB10" i="95"/>
  <c r="S10" i="95"/>
  <c r="K10" i="95"/>
  <c r="BJ10" i="95"/>
  <c r="BB10" i="95"/>
  <c r="AS10" i="95"/>
  <c r="AJ10" i="95"/>
  <c r="AA10" i="95"/>
  <c r="R10" i="95"/>
  <c r="J10" i="95"/>
  <c r="AI10" i="95"/>
  <c r="Z10" i="95"/>
  <c r="Q10" i="95"/>
  <c r="BI10" i="95"/>
  <c r="AZ10" i="95"/>
  <c r="AR10" i="95"/>
  <c r="BF13" i="90"/>
  <c r="AW13" i="90"/>
  <c r="AN13" i="90"/>
  <c r="AF13" i="90"/>
  <c r="W13" i="90"/>
  <c r="N13" i="90"/>
  <c r="BE13" i="90"/>
  <c r="AV13" i="90"/>
  <c r="AM13" i="90"/>
  <c r="AD13" i="90"/>
  <c r="V13" i="90"/>
  <c r="M13" i="90"/>
  <c r="BD13" i="90"/>
  <c r="AU13" i="90"/>
  <c r="AL13" i="90"/>
  <c r="AC13" i="90"/>
  <c r="U13" i="90"/>
  <c r="L13" i="90"/>
  <c r="BK13" i="90"/>
  <c r="BC13" i="90"/>
  <c r="AT13" i="90"/>
  <c r="AK13" i="90"/>
  <c r="AB13" i="90"/>
  <c r="S13" i="90"/>
  <c r="K13" i="90"/>
  <c r="BJ13" i="90"/>
  <c r="BB13" i="90"/>
  <c r="AS13" i="90"/>
  <c r="AJ13" i="90"/>
  <c r="AA13" i="90"/>
  <c r="R13" i="90"/>
  <c r="J13" i="90"/>
  <c r="BI13" i="90"/>
  <c r="AZ13" i="90"/>
  <c r="AR13" i="90"/>
  <c r="AI13" i="90"/>
  <c r="Z13" i="90"/>
  <c r="Q13" i="90"/>
  <c r="BH13" i="90"/>
  <c r="AY13" i="90"/>
  <c r="AQ13" i="90"/>
  <c r="AH13" i="90"/>
  <c r="Y13" i="90"/>
  <c r="P13" i="90"/>
  <c r="AX13" i="90"/>
  <c r="AO13" i="90"/>
  <c r="AG13" i="90"/>
  <c r="X13" i="90"/>
  <c r="O13" i="90"/>
  <c r="BG13" i="90"/>
  <c r="BF23" i="75"/>
  <c r="AW23" i="75"/>
  <c r="AN23" i="75"/>
  <c r="AF23" i="75"/>
  <c r="W23" i="75"/>
  <c r="N23" i="75"/>
  <c r="BE23" i="75"/>
  <c r="AV23" i="75"/>
  <c r="AM23" i="75"/>
  <c r="AD23" i="75"/>
  <c r="V23" i="75"/>
  <c r="M23" i="75"/>
  <c r="BD23" i="75"/>
  <c r="AU23" i="75"/>
  <c r="AL23" i="75"/>
  <c r="AC23" i="75"/>
  <c r="U23" i="75"/>
  <c r="L23" i="75"/>
  <c r="BK23" i="75"/>
  <c r="BC23" i="75"/>
  <c r="AT23" i="75"/>
  <c r="AK23" i="75"/>
  <c r="AB23" i="75"/>
  <c r="S23" i="75"/>
  <c r="K23" i="75"/>
  <c r="BJ23" i="75"/>
  <c r="BB23" i="75"/>
  <c r="AS23" i="75"/>
  <c r="AJ23" i="75"/>
  <c r="AA23" i="75"/>
  <c r="R23" i="75"/>
  <c r="J23" i="75"/>
  <c r="BI23" i="75"/>
  <c r="AZ23" i="75"/>
  <c r="AR23" i="75"/>
  <c r="AI23" i="75"/>
  <c r="Z23" i="75"/>
  <c r="Q23" i="75"/>
  <c r="BH23" i="75"/>
  <c r="AY23" i="75"/>
  <c r="AQ23" i="75"/>
  <c r="AH23" i="75"/>
  <c r="Y23" i="75"/>
  <c r="P23" i="75"/>
  <c r="BG23" i="75"/>
  <c r="AX23" i="75"/>
  <c r="AO23" i="75"/>
  <c r="AG23" i="75"/>
  <c r="X23" i="75"/>
  <c r="O23" i="75"/>
  <c r="H273" i="7"/>
  <c r="F273" i="7"/>
  <c r="E273" i="7"/>
  <c r="C273" i="7"/>
  <c r="D273" i="7"/>
  <c r="B273" i="7"/>
  <c r="G273" i="7"/>
  <c r="BG16" i="86"/>
  <c r="AX16" i="86"/>
  <c r="AO16" i="86"/>
  <c r="AG16" i="86"/>
  <c r="X16" i="86"/>
  <c r="O16" i="86"/>
  <c r="BF16" i="86"/>
  <c r="AW16" i="86"/>
  <c r="AN16" i="86"/>
  <c r="AF16" i="86"/>
  <c r="W16" i="86"/>
  <c r="N16" i="86"/>
  <c r="BE16" i="86"/>
  <c r="AV16" i="86"/>
  <c r="AM16" i="86"/>
  <c r="AD16" i="86"/>
  <c r="V16" i="86"/>
  <c r="M16" i="86"/>
  <c r="BD16" i="86"/>
  <c r="AU16" i="86"/>
  <c r="AL16" i="86"/>
  <c r="AC16" i="86"/>
  <c r="U16" i="86"/>
  <c r="L16" i="86"/>
  <c r="BK16" i="86"/>
  <c r="BC16" i="86"/>
  <c r="AT16" i="86"/>
  <c r="AK16" i="86"/>
  <c r="AB16" i="86"/>
  <c r="S16" i="86"/>
  <c r="K16" i="86"/>
  <c r="BJ16" i="86"/>
  <c r="BB16" i="86"/>
  <c r="AS16" i="86"/>
  <c r="AJ16" i="86"/>
  <c r="AA16" i="86"/>
  <c r="R16" i="86"/>
  <c r="J16" i="86"/>
  <c r="BI16" i="86"/>
  <c r="AZ16" i="86"/>
  <c r="AR16" i="86"/>
  <c r="AI16" i="86"/>
  <c r="Z16" i="86"/>
  <c r="Q16" i="86"/>
  <c r="BH16" i="86"/>
  <c r="AY16" i="86"/>
  <c r="AQ16" i="86"/>
  <c r="AH16" i="86"/>
  <c r="Y16" i="86"/>
  <c r="P16" i="86"/>
  <c r="BK11" i="77"/>
  <c r="BC11" i="77"/>
  <c r="AT11" i="77"/>
  <c r="AK11" i="77"/>
  <c r="AB11" i="77"/>
  <c r="S11" i="77"/>
  <c r="K11" i="77"/>
  <c r="BJ11" i="77"/>
  <c r="BB11" i="77"/>
  <c r="AS11" i="77"/>
  <c r="AJ11" i="77"/>
  <c r="AA11" i="77"/>
  <c r="R11" i="77"/>
  <c r="J11" i="77"/>
  <c r="BI11" i="77"/>
  <c r="AZ11" i="77"/>
  <c r="AR11" i="77"/>
  <c r="AI11" i="77"/>
  <c r="Z11" i="77"/>
  <c r="Q11" i="77"/>
  <c r="BH11" i="77"/>
  <c r="AY11" i="77"/>
  <c r="AQ11" i="77"/>
  <c r="AH11" i="77"/>
  <c r="Y11" i="77"/>
  <c r="P11" i="77"/>
  <c r="BG11" i="77"/>
  <c r="AX11" i="77"/>
  <c r="AO11" i="77"/>
  <c r="AG11" i="77"/>
  <c r="X11" i="77"/>
  <c r="O11" i="77"/>
  <c r="BF11" i="77"/>
  <c r="AW11" i="77"/>
  <c r="AN11" i="77"/>
  <c r="AF11" i="77"/>
  <c r="W11" i="77"/>
  <c r="N11" i="77"/>
  <c r="BE11" i="77"/>
  <c r="AV11" i="77"/>
  <c r="AM11" i="77"/>
  <c r="AD11" i="77"/>
  <c r="V11" i="77"/>
  <c r="M11" i="77"/>
  <c r="BD11" i="77"/>
  <c r="AU11" i="77"/>
  <c r="AL11" i="77"/>
  <c r="AC11" i="77"/>
  <c r="U11" i="77"/>
  <c r="L11" i="77"/>
  <c r="BJ17" i="66"/>
  <c r="BB17" i="66"/>
  <c r="AS17" i="66"/>
  <c r="AJ17" i="66"/>
  <c r="AA17" i="66"/>
  <c r="R17" i="66"/>
  <c r="J17" i="66"/>
  <c r="BI17" i="66"/>
  <c r="AZ17" i="66"/>
  <c r="AR17" i="66"/>
  <c r="AI17" i="66"/>
  <c r="Z17" i="66"/>
  <c r="Q17" i="66"/>
  <c r="BH17" i="66"/>
  <c r="AY17" i="66"/>
  <c r="AQ17" i="66"/>
  <c r="AH17" i="66"/>
  <c r="Y17" i="66"/>
  <c r="P17" i="66"/>
  <c r="BG17" i="66"/>
  <c r="AX17" i="66"/>
  <c r="AO17" i="66"/>
  <c r="AG17" i="66"/>
  <c r="X17" i="66"/>
  <c r="O17" i="66"/>
  <c r="BF17" i="66"/>
  <c r="AW17" i="66"/>
  <c r="AN17" i="66"/>
  <c r="AF17" i="66"/>
  <c r="W17" i="66"/>
  <c r="N17" i="66"/>
  <c r="BE17" i="66"/>
  <c r="AV17" i="66"/>
  <c r="AM17" i="66"/>
  <c r="AD17" i="66"/>
  <c r="V17" i="66"/>
  <c r="M17" i="66"/>
  <c r="BD17" i="66"/>
  <c r="AU17" i="66"/>
  <c r="AL17" i="66"/>
  <c r="AC17" i="66"/>
  <c r="U17" i="66"/>
  <c r="L17" i="66"/>
  <c r="BK17" i="66"/>
  <c r="BC17" i="66"/>
  <c r="AT17" i="66"/>
  <c r="AK17" i="66"/>
  <c r="AB17" i="66"/>
  <c r="S17" i="66"/>
  <c r="K17" i="66"/>
  <c r="BF24" i="49"/>
  <c r="AW24" i="49"/>
  <c r="AN24" i="49"/>
  <c r="AF24" i="49"/>
  <c r="W24" i="49"/>
  <c r="BJ24" i="49"/>
  <c r="BB24" i="49"/>
  <c r="AS24" i="49"/>
  <c r="AJ24" i="49"/>
  <c r="AA24" i="49"/>
  <c r="BG24" i="49"/>
  <c r="AU24" i="49"/>
  <c r="AI24" i="49"/>
  <c r="X24" i="49"/>
  <c r="N24" i="49"/>
  <c r="BE24" i="49"/>
  <c r="AT24" i="49"/>
  <c r="AH24" i="49"/>
  <c r="V24" i="49"/>
  <c r="M24" i="49"/>
  <c r="BD24" i="49"/>
  <c r="AR24" i="49"/>
  <c r="AG24" i="49"/>
  <c r="U24" i="49"/>
  <c r="L24" i="49"/>
  <c r="BC24" i="49"/>
  <c r="AQ24" i="49"/>
  <c r="AD24" i="49"/>
  <c r="S24" i="49"/>
  <c r="K24" i="49"/>
  <c r="AZ24" i="49"/>
  <c r="AO24" i="49"/>
  <c r="AC24" i="49"/>
  <c r="R24" i="49"/>
  <c r="J24" i="49"/>
  <c r="BK24" i="49"/>
  <c r="AY24" i="49"/>
  <c r="AM24" i="49"/>
  <c r="AB24" i="49"/>
  <c r="Q24" i="49"/>
  <c r="BI24" i="49"/>
  <c r="AX24" i="49"/>
  <c r="AL24" i="49"/>
  <c r="Z24" i="49"/>
  <c r="P24" i="49"/>
  <c r="BH24" i="49"/>
  <c r="AV24" i="49"/>
  <c r="AK24" i="49"/>
  <c r="Y24" i="49"/>
  <c r="O24" i="49"/>
  <c r="W232" i="7" l="1"/>
  <c r="AS6" i="10"/>
  <c r="AQ6" i="98"/>
  <c r="S232" i="7"/>
  <c r="AO23" i="10"/>
  <c r="AK23" i="10"/>
  <c r="AG23" i="10"/>
  <c r="AN23" i="10"/>
  <c r="AJ23" i="10"/>
  <c r="AF23" i="10"/>
  <c r="AL23" i="10"/>
  <c r="AM23" i="10"/>
  <c r="AI23" i="10"/>
  <c r="AH23" i="10"/>
  <c r="AO13" i="10"/>
  <c r="AK13" i="10"/>
  <c r="AG13" i="10"/>
  <c r="AH13" i="10"/>
  <c r="AN13" i="10"/>
  <c r="AJ13" i="10"/>
  <c r="AF13" i="10"/>
  <c r="AL13" i="10"/>
  <c r="AM13" i="10"/>
  <c r="AI13" i="10"/>
  <c r="AM22" i="10"/>
  <c r="AI22" i="10"/>
  <c r="AL22" i="10"/>
  <c r="AH22" i="10"/>
  <c r="AN22" i="10"/>
  <c r="AF22" i="10"/>
  <c r="AO22" i="10"/>
  <c r="AK22" i="10"/>
  <c r="AG22" i="10"/>
  <c r="AJ22" i="10"/>
  <c r="AO25" i="10"/>
  <c r="AK25" i="10"/>
  <c r="AG25" i="10"/>
  <c r="AN25" i="10"/>
  <c r="AJ25" i="10"/>
  <c r="AF25" i="10"/>
  <c r="AH25" i="10"/>
  <c r="AM25" i="10"/>
  <c r="AI25" i="10"/>
  <c r="AL25" i="10"/>
  <c r="AM16" i="10"/>
  <c r="AI16" i="10"/>
  <c r="AN16" i="10"/>
  <c r="AL16" i="10"/>
  <c r="AH16" i="10"/>
  <c r="AF16" i="10"/>
  <c r="AO16" i="10"/>
  <c r="AK16" i="10"/>
  <c r="AG16" i="10"/>
  <c r="AJ16" i="10"/>
  <c r="AM12" i="10"/>
  <c r="AI12" i="10"/>
  <c r="AF12" i="10"/>
  <c r="AL12" i="10"/>
  <c r="AH12" i="10"/>
  <c r="AJ12" i="10"/>
  <c r="AO12" i="10"/>
  <c r="AK12" i="10"/>
  <c r="AG12" i="10"/>
  <c r="AN12" i="10"/>
  <c r="AO17" i="10"/>
  <c r="AK17" i="10"/>
  <c r="AG17" i="10"/>
  <c r="AN17" i="10"/>
  <c r="AJ17" i="10"/>
  <c r="AF17" i="10"/>
  <c r="AH17" i="10"/>
  <c r="AM17" i="10"/>
  <c r="AI17" i="10"/>
  <c r="AL17" i="10"/>
  <c r="AM18" i="10"/>
  <c r="AI18" i="10"/>
  <c r="AL18" i="10"/>
  <c r="AH18" i="10"/>
  <c r="AN18" i="10"/>
  <c r="AF18" i="10"/>
  <c r="AO18" i="10"/>
  <c r="AK18" i="10"/>
  <c r="AG18" i="10"/>
  <c r="AJ18" i="10"/>
  <c r="AM20" i="10"/>
  <c r="AI20" i="10"/>
  <c r="AL20" i="10"/>
  <c r="AH20" i="10"/>
  <c r="AJ20" i="10"/>
  <c r="AO20" i="10"/>
  <c r="AK20" i="10"/>
  <c r="AG20" i="10"/>
  <c r="AN20" i="10"/>
  <c r="AF20" i="10"/>
  <c r="AM14" i="10"/>
  <c r="AI14" i="10"/>
  <c r="AJ14" i="10"/>
  <c r="AL14" i="10"/>
  <c r="AH14" i="10"/>
  <c r="AN14" i="10"/>
  <c r="AO14" i="10"/>
  <c r="AK14" i="10"/>
  <c r="AG14" i="10"/>
  <c r="AF14" i="10"/>
  <c r="AO11" i="10"/>
  <c r="AK11" i="10"/>
  <c r="AG11" i="10"/>
  <c r="AN11" i="10"/>
  <c r="AJ11" i="10"/>
  <c r="AF11" i="10"/>
  <c r="AH11" i="10"/>
  <c r="AM11" i="10"/>
  <c r="AI11" i="10"/>
  <c r="AL11" i="10"/>
  <c r="AM10" i="10"/>
  <c r="AI10" i="10"/>
  <c r="AN10" i="10"/>
  <c r="AL10" i="10"/>
  <c r="AH10" i="10"/>
  <c r="AF10" i="10"/>
  <c r="AO10" i="10"/>
  <c r="AK10" i="10"/>
  <c r="AG10" i="10"/>
  <c r="AJ10" i="10"/>
  <c r="AO21" i="10"/>
  <c r="AK21" i="10"/>
  <c r="AG21" i="10"/>
  <c r="AN21" i="10"/>
  <c r="AJ21" i="10"/>
  <c r="AF21" i="10"/>
  <c r="AH21" i="10"/>
  <c r="AM21" i="10"/>
  <c r="AI21" i="10"/>
  <c r="AL21" i="10"/>
  <c r="AO19" i="10"/>
  <c r="AK19" i="10"/>
  <c r="AG19" i="10"/>
  <c r="AN19" i="10"/>
  <c r="AJ19" i="10"/>
  <c r="AF19" i="10"/>
  <c r="AL19" i="10"/>
  <c r="AM19" i="10"/>
  <c r="AI19" i="10"/>
  <c r="AH19" i="10"/>
  <c r="AM24" i="10"/>
  <c r="AI24" i="10"/>
  <c r="AL24" i="10"/>
  <c r="AH24" i="10"/>
  <c r="AJ24" i="10"/>
  <c r="AO24" i="10"/>
  <c r="AK24" i="10"/>
  <c r="AG24" i="10"/>
  <c r="AN24" i="10"/>
  <c r="AF24" i="10"/>
  <c r="AO15" i="10"/>
  <c r="AK15" i="10"/>
  <c r="AG15" i="10"/>
  <c r="AL15" i="10"/>
  <c r="AN15" i="10"/>
  <c r="AJ15" i="10"/>
  <c r="AF15" i="10"/>
  <c r="AM15" i="10"/>
  <c r="AI15" i="10"/>
  <c r="AH15" i="10"/>
  <c r="T232" i="7"/>
  <c r="U232" i="7"/>
  <c r="BK21" i="86"/>
  <c r="BC21" i="86"/>
  <c r="AT21" i="86"/>
  <c r="AK21" i="86"/>
  <c r="AB21" i="86"/>
  <c r="S21" i="86"/>
  <c r="K21" i="86"/>
  <c r="BJ21" i="86"/>
  <c r="BB21" i="86"/>
  <c r="AS21" i="86"/>
  <c r="AJ21" i="86"/>
  <c r="AA21" i="86"/>
  <c r="R21" i="86"/>
  <c r="J21" i="86"/>
  <c r="BI21" i="86"/>
  <c r="AZ21" i="86"/>
  <c r="AR21" i="86"/>
  <c r="AI21" i="86"/>
  <c r="Z21" i="86"/>
  <c r="Q21" i="86"/>
  <c r="BH21" i="86"/>
  <c r="AY21" i="86"/>
  <c r="AQ21" i="86"/>
  <c r="AH21" i="86"/>
  <c r="Y21" i="86"/>
  <c r="P21" i="86"/>
  <c r="BG21" i="86"/>
  <c r="AX21" i="86"/>
  <c r="AO21" i="86"/>
  <c r="AG21" i="86"/>
  <c r="X21" i="86"/>
  <c r="O21" i="86"/>
  <c r="BF21" i="86"/>
  <c r="AW21" i="86"/>
  <c r="AN21" i="86"/>
  <c r="AF21" i="86"/>
  <c r="W21" i="86"/>
  <c r="N21" i="86"/>
  <c r="BE21" i="86"/>
  <c r="AV21" i="86"/>
  <c r="AM21" i="86"/>
  <c r="AD21" i="86"/>
  <c r="V21" i="86"/>
  <c r="M21" i="86"/>
  <c r="BD21" i="86"/>
  <c r="AU21" i="86"/>
  <c r="AL21" i="86"/>
  <c r="AC21" i="86"/>
  <c r="U21" i="86"/>
  <c r="L21" i="86"/>
  <c r="BD18" i="80"/>
  <c r="AU18" i="80"/>
  <c r="AL18" i="80"/>
  <c r="AC18" i="80"/>
  <c r="U18" i="80"/>
  <c r="L18" i="80"/>
  <c r="BK18" i="80"/>
  <c r="BC18" i="80"/>
  <c r="AT18" i="80"/>
  <c r="AK18" i="80"/>
  <c r="AB18" i="80"/>
  <c r="S18" i="80"/>
  <c r="K18" i="80"/>
  <c r="BJ18" i="80"/>
  <c r="BB18" i="80"/>
  <c r="AS18" i="80"/>
  <c r="AJ18" i="80"/>
  <c r="AA18" i="80"/>
  <c r="R18" i="80"/>
  <c r="J18" i="80"/>
  <c r="BI18" i="80"/>
  <c r="AZ18" i="80"/>
  <c r="AR18" i="80"/>
  <c r="AI18" i="80"/>
  <c r="Z18" i="80"/>
  <c r="Q18" i="80"/>
  <c r="BH18" i="80"/>
  <c r="AY18" i="80"/>
  <c r="AQ18" i="80"/>
  <c r="AH18" i="80"/>
  <c r="Y18" i="80"/>
  <c r="P18" i="80"/>
  <c r="BG18" i="80"/>
  <c r="AX18" i="80"/>
  <c r="AO18" i="80"/>
  <c r="AG18" i="80"/>
  <c r="X18" i="80"/>
  <c r="O18" i="80"/>
  <c r="BF18" i="80"/>
  <c r="AW18" i="80"/>
  <c r="AN18" i="80"/>
  <c r="AF18" i="80"/>
  <c r="W18" i="80"/>
  <c r="N18" i="80"/>
  <c r="BE18" i="80"/>
  <c r="AV18" i="80"/>
  <c r="AM18" i="80"/>
  <c r="AD18" i="80"/>
  <c r="V18" i="80"/>
  <c r="M18" i="80"/>
  <c r="BI19" i="96"/>
  <c r="AZ19" i="96"/>
  <c r="AR19" i="96"/>
  <c r="AI19" i="96"/>
  <c r="Z19" i="96"/>
  <c r="Q19" i="96"/>
  <c r="BH19" i="96"/>
  <c r="AY19" i="96"/>
  <c r="AQ19" i="96"/>
  <c r="AH19" i="96"/>
  <c r="Y19" i="96"/>
  <c r="P19" i="96"/>
  <c r="BG19" i="96"/>
  <c r="AX19" i="96"/>
  <c r="AO19" i="96"/>
  <c r="AG19" i="96"/>
  <c r="X19" i="96"/>
  <c r="O19" i="96"/>
  <c r="BF19" i="96"/>
  <c r="AW19" i="96"/>
  <c r="AN19" i="96"/>
  <c r="AF19" i="96"/>
  <c r="W19" i="96"/>
  <c r="N19" i="96"/>
  <c r="BE19" i="96"/>
  <c r="AV19" i="96"/>
  <c r="AM19" i="96"/>
  <c r="AD19" i="96"/>
  <c r="V19" i="96"/>
  <c r="M19" i="96"/>
  <c r="BD19" i="96"/>
  <c r="AU19" i="96"/>
  <c r="AL19" i="96"/>
  <c r="AC19" i="96"/>
  <c r="U19" i="96"/>
  <c r="L19" i="96"/>
  <c r="BK19" i="96"/>
  <c r="BC19" i="96"/>
  <c r="AT19" i="96"/>
  <c r="AK19" i="96"/>
  <c r="AB19" i="96"/>
  <c r="S19" i="96"/>
  <c r="K19" i="96"/>
  <c r="AJ19" i="96"/>
  <c r="AA19" i="96"/>
  <c r="R19" i="96"/>
  <c r="J19" i="96"/>
  <c r="BJ19" i="96"/>
  <c r="BB19" i="96"/>
  <c r="AS19" i="96"/>
  <c r="BE22" i="96"/>
  <c r="AV22" i="96"/>
  <c r="AM22" i="96"/>
  <c r="AD22" i="96"/>
  <c r="V22" i="96"/>
  <c r="M22" i="96"/>
  <c r="BD22" i="96"/>
  <c r="AU22" i="96"/>
  <c r="AL22" i="96"/>
  <c r="AC22" i="96"/>
  <c r="U22" i="96"/>
  <c r="L22" i="96"/>
  <c r="BK22" i="96"/>
  <c r="BC22" i="96"/>
  <c r="AT22" i="96"/>
  <c r="AK22" i="96"/>
  <c r="AB22" i="96"/>
  <c r="S22" i="96"/>
  <c r="K22" i="96"/>
  <c r="BJ22" i="96"/>
  <c r="BB22" i="96"/>
  <c r="AS22" i="96"/>
  <c r="AJ22" i="96"/>
  <c r="AA22" i="96"/>
  <c r="R22" i="96"/>
  <c r="J22" i="96"/>
  <c r="BI22" i="96"/>
  <c r="AZ22" i="96"/>
  <c r="AR22" i="96"/>
  <c r="AI22" i="96"/>
  <c r="Z22" i="96"/>
  <c r="Q22" i="96"/>
  <c r="BH22" i="96"/>
  <c r="AY22" i="96"/>
  <c r="AQ22" i="96"/>
  <c r="AH22" i="96"/>
  <c r="Y22" i="96"/>
  <c r="P22" i="96"/>
  <c r="BG22" i="96"/>
  <c r="AX22" i="96"/>
  <c r="AO22" i="96"/>
  <c r="AG22" i="96"/>
  <c r="X22" i="96"/>
  <c r="O22" i="96"/>
  <c r="BF22" i="96"/>
  <c r="AW22" i="96"/>
  <c r="AN22" i="96"/>
  <c r="AF22" i="96"/>
  <c r="W22" i="96"/>
  <c r="N22" i="96"/>
  <c r="BI25" i="80"/>
  <c r="AZ25" i="80"/>
  <c r="AR25" i="80"/>
  <c r="AI25" i="80"/>
  <c r="Z25" i="80"/>
  <c r="Q25" i="80"/>
  <c r="BE25" i="80"/>
  <c r="AV25" i="80"/>
  <c r="AM25" i="80"/>
  <c r="AD25" i="80"/>
  <c r="V25" i="80"/>
  <c r="M25" i="80"/>
  <c r="BH25" i="80"/>
  <c r="AW25" i="80"/>
  <c r="AK25" i="80"/>
  <c r="Y25" i="80"/>
  <c r="N25" i="80"/>
  <c r="BG25" i="80"/>
  <c r="AU25" i="80"/>
  <c r="AJ25" i="80"/>
  <c r="X25" i="80"/>
  <c r="L25" i="80"/>
  <c r="BF25" i="80"/>
  <c r="AT25" i="80"/>
  <c r="AH25" i="80"/>
  <c r="W25" i="80"/>
  <c r="K25" i="80"/>
  <c r="BD25" i="80"/>
  <c r="AS25" i="80"/>
  <c r="AG25" i="80"/>
  <c r="U25" i="80"/>
  <c r="J25" i="80"/>
  <c r="BC25" i="80"/>
  <c r="AQ25" i="80"/>
  <c r="AF25" i="80"/>
  <c r="S25" i="80"/>
  <c r="BB25" i="80"/>
  <c r="AO25" i="80"/>
  <c r="AC25" i="80"/>
  <c r="R25" i="80"/>
  <c r="BK25" i="80"/>
  <c r="AY25" i="80"/>
  <c r="AN25" i="80"/>
  <c r="AB25" i="80"/>
  <c r="P25" i="80"/>
  <c r="BJ25" i="80"/>
  <c r="AX25" i="80"/>
  <c r="AL25" i="80"/>
  <c r="AA25" i="80"/>
  <c r="O25" i="80"/>
  <c r="BF25" i="96"/>
  <c r="AW25" i="96"/>
  <c r="AN25" i="96"/>
  <c r="AF25" i="96"/>
  <c r="W25" i="96"/>
  <c r="N25" i="96"/>
  <c r="BD25" i="96"/>
  <c r="AU25" i="96"/>
  <c r="AL25" i="96"/>
  <c r="AC25" i="96"/>
  <c r="U25" i="96"/>
  <c r="L25" i="96"/>
  <c r="BK25" i="96"/>
  <c r="BC25" i="96"/>
  <c r="AT25" i="96"/>
  <c r="AK25" i="96"/>
  <c r="AB25" i="96"/>
  <c r="S25" i="96"/>
  <c r="K25" i="96"/>
  <c r="BH25" i="96"/>
  <c r="AY25" i="96"/>
  <c r="AQ25" i="96"/>
  <c r="AH25" i="96"/>
  <c r="Y25" i="96"/>
  <c r="P25" i="96"/>
  <c r="AX25" i="96"/>
  <c r="AG25" i="96"/>
  <c r="O25" i="96"/>
  <c r="AV25" i="96"/>
  <c r="AD25" i="96"/>
  <c r="M25" i="96"/>
  <c r="BJ25" i="96"/>
  <c r="AS25" i="96"/>
  <c r="AA25" i="96"/>
  <c r="J25" i="96"/>
  <c r="BI25" i="96"/>
  <c r="AR25" i="96"/>
  <c r="Z25" i="96"/>
  <c r="BG25" i="96"/>
  <c r="AO25" i="96"/>
  <c r="X25" i="96"/>
  <c r="BE25" i="96"/>
  <c r="AM25" i="96"/>
  <c r="V25" i="96"/>
  <c r="BB25" i="96"/>
  <c r="AJ25" i="96"/>
  <c r="R25" i="96"/>
  <c r="AI25" i="96"/>
  <c r="Q25" i="96"/>
  <c r="AZ25" i="96"/>
  <c r="BE23" i="87"/>
  <c r="AV23" i="87"/>
  <c r="AM23" i="87"/>
  <c r="AD23" i="87"/>
  <c r="V23" i="87"/>
  <c r="M23" i="87"/>
  <c r="BI23" i="87"/>
  <c r="AZ23" i="87"/>
  <c r="AR23" i="87"/>
  <c r="AI23" i="87"/>
  <c r="Z23" i="87"/>
  <c r="Q23" i="87"/>
  <c r="BD23" i="87"/>
  <c r="AS23" i="87"/>
  <c r="AG23" i="87"/>
  <c r="U23" i="87"/>
  <c r="J23" i="87"/>
  <c r="BC23" i="87"/>
  <c r="AQ23" i="87"/>
  <c r="AF23" i="87"/>
  <c r="S23" i="87"/>
  <c r="BB23" i="87"/>
  <c r="AO23" i="87"/>
  <c r="AC23" i="87"/>
  <c r="R23" i="87"/>
  <c r="BK23" i="87"/>
  <c r="AY23" i="87"/>
  <c r="AN23" i="87"/>
  <c r="AB23" i="87"/>
  <c r="P23" i="87"/>
  <c r="BJ23" i="87"/>
  <c r="AX23" i="87"/>
  <c r="AL23" i="87"/>
  <c r="AA23" i="87"/>
  <c r="O23" i="87"/>
  <c r="BH23" i="87"/>
  <c r="AW23" i="87"/>
  <c r="AK23" i="87"/>
  <c r="Y23" i="87"/>
  <c r="N23" i="87"/>
  <c r="BG23" i="87"/>
  <c r="AU23" i="87"/>
  <c r="AJ23" i="87"/>
  <c r="X23" i="87"/>
  <c r="L23" i="87"/>
  <c r="BF23" i="87"/>
  <c r="AT23" i="87"/>
  <c r="AH23" i="87"/>
  <c r="W23" i="87"/>
  <c r="K23" i="87"/>
  <c r="BK16" i="94"/>
  <c r="BC16" i="94"/>
  <c r="AT16" i="94"/>
  <c r="AK16" i="94"/>
  <c r="AB16" i="94"/>
  <c r="S16" i="94"/>
  <c r="K16" i="94"/>
  <c r="BJ16" i="94"/>
  <c r="BB16" i="94"/>
  <c r="AS16" i="94"/>
  <c r="AJ16" i="94"/>
  <c r="AA16" i="94"/>
  <c r="R16" i="94"/>
  <c r="J16" i="94"/>
  <c r="BI16" i="94"/>
  <c r="AZ16" i="94"/>
  <c r="AR16" i="94"/>
  <c r="AI16" i="94"/>
  <c r="Z16" i="94"/>
  <c r="Q16" i="94"/>
  <c r="BH16" i="94"/>
  <c r="AY16" i="94"/>
  <c r="AQ16" i="94"/>
  <c r="AH16" i="94"/>
  <c r="Y16" i="94"/>
  <c r="P16" i="94"/>
  <c r="BG16" i="94"/>
  <c r="AX16" i="94"/>
  <c r="AO16" i="94"/>
  <c r="AG16" i="94"/>
  <c r="X16" i="94"/>
  <c r="O16" i="94"/>
  <c r="BF16" i="94"/>
  <c r="AW16" i="94"/>
  <c r="AN16" i="94"/>
  <c r="AF16" i="94"/>
  <c r="W16" i="94"/>
  <c r="N16" i="94"/>
  <c r="AL16" i="94"/>
  <c r="AD16" i="94"/>
  <c r="AC16" i="94"/>
  <c r="BE16" i="94"/>
  <c r="V16" i="94"/>
  <c r="BD16" i="94"/>
  <c r="U16" i="94"/>
  <c r="AV16" i="94"/>
  <c r="M16" i="94"/>
  <c r="AU16" i="94"/>
  <c r="L16" i="94"/>
  <c r="AM16" i="94"/>
  <c r="BE24" i="85"/>
  <c r="AV24" i="85"/>
  <c r="AM24" i="85"/>
  <c r="AD24" i="85"/>
  <c r="V24" i="85"/>
  <c r="M24" i="85"/>
  <c r="BD24" i="85"/>
  <c r="AU24" i="85"/>
  <c r="AL24" i="85"/>
  <c r="AC24" i="85"/>
  <c r="U24" i="85"/>
  <c r="L24" i="85"/>
  <c r="BK24" i="85"/>
  <c r="BC24" i="85"/>
  <c r="AT24" i="85"/>
  <c r="AK24" i="85"/>
  <c r="AB24" i="85"/>
  <c r="S24" i="85"/>
  <c r="K24" i="85"/>
  <c r="BJ24" i="85"/>
  <c r="BB24" i="85"/>
  <c r="AS24" i="85"/>
  <c r="AJ24" i="85"/>
  <c r="AA24" i="85"/>
  <c r="R24" i="85"/>
  <c r="J24" i="85"/>
  <c r="BI24" i="85"/>
  <c r="AZ24" i="85"/>
  <c r="AR24" i="85"/>
  <c r="AI24" i="85"/>
  <c r="Z24" i="85"/>
  <c r="Q24" i="85"/>
  <c r="BH24" i="85"/>
  <c r="AY24" i="85"/>
  <c r="AQ24" i="85"/>
  <c r="AH24" i="85"/>
  <c r="Y24" i="85"/>
  <c r="P24" i="85"/>
  <c r="BG24" i="85"/>
  <c r="AX24" i="85"/>
  <c r="AO24" i="85"/>
  <c r="AG24" i="85"/>
  <c r="X24" i="85"/>
  <c r="O24" i="85"/>
  <c r="BF24" i="85"/>
  <c r="AW24" i="85"/>
  <c r="AN24" i="85"/>
  <c r="AF24" i="85"/>
  <c r="W24" i="85"/>
  <c r="N24" i="85"/>
  <c r="BI21" i="85"/>
  <c r="AZ21" i="85"/>
  <c r="AR21" i="85"/>
  <c r="AI21" i="85"/>
  <c r="Z21" i="85"/>
  <c r="Q21" i="85"/>
  <c r="BH21" i="85"/>
  <c r="AY21" i="85"/>
  <c r="AQ21" i="85"/>
  <c r="AH21" i="85"/>
  <c r="Y21" i="85"/>
  <c r="P21" i="85"/>
  <c r="BG21" i="85"/>
  <c r="AX21" i="85"/>
  <c r="AO21" i="85"/>
  <c r="AG21" i="85"/>
  <c r="X21" i="85"/>
  <c r="O21" i="85"/>
  <c r="BF21" i="85"/>
  <c r="AW21" i="85"/>
  <c r="AN21" i="85"/>
  <c r="AF21" i="85"/>
  <c r="W21" i="85"/>
  <c r="N21" i="85"/>
  <c r="BE21" i="85"/>
  <c r="AV21" i="85"/>
  <c r="AM21" i="85"/>
  <c r="AD21" i="85"/>
  <c r="V21" i="85"/>
  <c r="M21" i="85"/>
  <c r="BD21" i="85"/>
  <c r="AU21" i="85"/>
  <c r="AL21" i="85"/>
  <c r="AC21" i="85"/>
  <c r="U21" i="85"/>
  <c r="L21" i="85"/>
  <c r="BK21" i="85"/>
  <c r="BC21" i="85"/>
  <c r="AT21" i="85"/>
  <c r="AK21" i="85"/>
  <c r="AB21" i="85"/>
  <c r="S21" i="85"/>
  <c r="K21" i="85"/>
  <c r="BJ21" i="85"/>
  <c r="BB21" i="85"/>
  <c r="AS21" i="85"/>
  <c r="AJ21" i="85"/>
  <c r="AA21" i="85"/>
  <c r="R21" i="85"/>
  <c r="J21" i="85"/>
  <c r="BI25" i="85"/>
  <c r="AZ25" i="85"/>
  <c r="AR25" i="85"/>
  <c r="AI25" i="85"/>
  <c r="Z25" i="85"/>
  <c r="Q25" i="85"/>
  <c r="BH25" i="85"/>
  <c r="AY25" i="85"/>
  <c r="AQ25" i="85"/>
  <c r="AH25" i="85"/>
  <c r="Y25" i="85"/>
  <c r="P25" i="85"/>
  <c r="BG25" i="85"/>
  <c r="AX25" i="85"/>
  <c r="AO25" i="85"/>
  <c r="AG25" i="85"/>
  <c r="X25" i="85"/>
  <c r="O25" i="85"/>
  <c r="BF25" i="85"/>
  <c r="AW25" i="85"/>
  <c r="AN25" i="85"/>
  <c r="AF25" i="85"/>
  <c r="W25" i="85"/>
  <c r="N25" i="85"/>
  <c r="BE25" i="85"/>
  <c r="AV25" i="85"/>
  <c r="AM25" i="85"/>
  <c r="AD25" i="85"/>
  <c r="V25" i="85"/>
  <c r="M25" i="85"/>
  <c r="BD25" i="85"/>
  <c r="AU25" i="85"/>
  <c r="AL25" i="85"/>
  <c r="AC25" i="85"/>
  <c r="U25" i="85"/>
  <c r="L25" i="85"/>
  <c r="BK25" i="85"/>
  <c r="BC25" i="85"/>
  <c r="AT25" i="85"/>
  <c r="AK25" i="85"/>
  <c r="AB25" i="85"/>
  <c r="S25" i="85"/>
  <c r="K25" i="85"/>
  <c r="BJ25" i="85"/>
  <c r="BB25" i="85"/>
  <c r="AS25" i="85"/>
  <c r="AJ25" i="85"/>
  <c r="AA25" i="85"/>
  <c r="R25" i="85"/>
  <c r="J25" i="85"/>
  <c r="BD23" i="88"/>
  <c r="AU23" i="88"/>
  <c r="AL23" i="88"/>
  <c r="AC23" i="88"/>
  <c r="U23" i="88"/>
  <c r="L23" i="88"/>
  <c r="BK23" i="88"/>
  <c r="BC23" i="88"/>
  <c r="AT23" i="88"/>
  <c r="AK23" i="88"/>
  <c r="AB23" i="88"/>
  <c r="S23" i="88"/>
  <c r="K23" i="88"/>
  <c r="BJ23" i="88"/>
  <c r="BB23" i="88"/>
  <c r="AS23" i="88"/>
  <c r="AJ23" i="88"/>
  <c r="AA23" i="88"/>
  <c r="R23" i="88"/>
  <c r="J23" i="88"/>
  <c r="BI23" i="88"/>
  <c r="AZ23" i="88"/>
  <c r="AR23" i="88"/>
  <c r="AI23" i="88"/>
  <c r="Z23" i="88"/>
  <c r="Q23" i="88"/>
  <c r="BH23" i="88"/>
  <c r="AY23" i="88"/>
  <c r="AQ23" i="88"/>
  <c r="BG23" i="88"/>
  <c r="AX23" i="88"/>
  <c r="AO23" i="88"/>
  <c r="AG23" i="88"/>
  <c r="X23" i="88"/>
  <c r="O23" i="88"/>
  <c r="BF23" i="88"/>
  <c r="AW23" i="88"/>
  <c r="AN23" i="88"/>
  <c r="AF23" i="88"/>
  <c r="W23" i="88"/>
  <c r="N23" i="88"/>
  <c r="AM23" i="88"/>
  <c r="AH23" i="88"/>
  <c r="AD23" i="88"/>
  <c r="Y23" i="88"/>
  <c r="V23" i="88"/>
  <c r="P23" i="88"/>
  <c r="BE23" i="88"/>
  <c r="M23" i="88"/>
  <c r="AV23" i="88"/>
  <c r="BH18" i="95"/>
  <c r="AY18" i="95"/>
  <c r="AQ18" i="95"/>
  <c r="AH18" i="95"/>
  <c r="Y18" i="95"/>
  <c r="P18" i="95"/>
  <c r="BG18" i="95"/>
  <c r="AX18" i="95"/>
  <c r="AO18" i="95"/>
  <c r="AG18" i="95"/>
  <c r="X18" i="95"/>
  <c r="O18" i="95"/>
  <c r="BF18" i="95"/>
  <c r="AW18" i="95"/>
  <c r="AN18" i="95"/>
  <c r="AF18" i="95"/>
  <c r="W18" i="95"/>
  <c r="N18" i="95"/>
  <c r="BE18" i="95"/>
  <c r="AV18" i="95"/>
  <c r="AM18" i="95"/>
  <c r="AD18" i="95"/>
  <c r="V18" i="95"/>
  <c r="M18" i="95"/>
  <c r="BD18" i="95"/>
  <c r="AU18" i="95"/>
  <c r="AL18" i="95"/>
  <c r="AC18" i="95"/>
  <c r="U18" i="95"/>
  <c r="L18" i="95"/>
  <c r="BK18" i="95"/>
  <c r="BC18" i="95"/>
  <c r="AT18" i="95"/>
  <c r="AK18" i="95"/>
  <c r="AB18" i="95"/>
  <c r="S18" i="95"/>
  <c r="K18" i="95"/>
  <c r="BJ18" i="95"/>
  <c r="BB18" i="95"/>
  <c r="AS18" i="95"/>
  <c r="AJ18" i="95"/>
  <c r="AA18" i="95"/>
  <c r="R18" i="95"/>
  <c r="J18" i="95"/>
  <c r="BI18" i="95"/>
  <c r="AZ18" i="95"/>
  <c r="AR18" i="95"/>
  <c r="AI18" i="95"/>
  <c r="Z18" i="95"/>
  <c r="Q18" i="95"/>
  <c r="BH24" i="88"/>
  <c r="AY24" i="88"/>
  <c r="AQ24" i="88"/>
  <c r="AH24" i="88"/>
  <c r="Y24" i="88"/>
  <c r="P24" i="88"/>
  <c r="BG24" i="88"/>
  <c r="AX24" i="88"/>
  <c r="AO24" i="88"/>
  <c r="AG24" i="88"/>
  <c r="X24" i="88"/>
  <c r="O24" i="88"/>
  <c r="BF24" i="88"/>
  <c r="AW24" i="88"/>
  <c r="AN24" i="88"/>
  <c r="AF24" i="88"/>
  <c r="W24" i="88"/>
  <c r="N24" i="88"/>
  <c r="BE24" i="88"/>
  <c r="AV24" i="88"/>
  <c r="AM24" i="88"/>
  <c r="AD24" i="88"/>
  <c r="V24" i="88"/>
  <c r="M24" i="88"/>
  <c r="BD24" i="88"/>
  <c r="AU24" i="88"/>
  <c r="AL24" i="88"/>
  <c r="AC24" i="88"/>
  <c r="U24" i="88"/>
  <c r="L24" i="88"/>
  <c r="BK24" i="88"/>
  <c r="BC24" i="88"/>
  <c r="AT24" i="88"/>
  <c r="AK24" i="88"/>
  <c r="AB24" i="88"/>
  <c r="S24" i="88"/>
  <c r="K24" i="88"/>
  <c r="BJ24" i="88"/>
  <c r="BB24" i="88"/>
  <c r="AS24" i="88"/>
  <c r="AJ24" i="88"/>
  <c r="AA24" i="88"/>
  <c r="R24" i="88"/>
  <c r="J24" i="88"/>
  <c r="AZ24" i="88"/>
  <c r="AR24" i="88"/>
  <c r="AI24" i="88"/>
  <c r="Z24" i="88"/>
  <c r="Q24" i="88"/>
  <c r="BI24" i="88"/>
  <c r="BD21" i="88"/>
  <c r="AU21" i="88"/>
  <c r="AL21" i="88"/>
  <c r="AC21" i="88"/>
  <c r="U21" i="88"/>
  <c r="L21" i="88"/>
  <c r="BK21" i="88"/>
  <c r="BC21" i="88"/>
  <c r="AT21" i="88"/>
  <c r="AK21" i="88"/>
  <c r="AB21" i="88"/>
  <c r="S21" i="88"/>
  <c r="K21" i="88"/>
  <c r="BJ21" i="88"/>
  <c r="BB21" i="88"/>
  <c r="AS21" i="88"/>
  <c r="AJ21" i="88"/>
  <c r="AA21" i="88"/>
  <c r="R21" i="88"/>
  <c r="J21" i="88"/>
  <c r="BI21" i="88"/>
  <c r="AZ21" i="88"/>
  <c r="AR21" i="88"/>
  <c r="AI21" i="88"/>
  <c r="Z21" i="88"/>
  <c r="Q21" i="88"/>
  <c r="BG21" i="88"/>
  <c r="AX21" i="88"/>
  <c r="AO21" i="88"/>
  <c r="AG21" i="88"/>
  <c r="X21" i="88"/>
  <c r="O21" i="88"/>
  <c r="BF21" i="88"/>
  <c r="AW21" i="88"/>
  <c r="AN21" i="88"/>
  <c r="AF21" i="88"/>
  <c r="W21" i="88"/>
  <c r="N21" i="88"/>
  <c r="AV21" i="88"/>
  <c r="M21" i="88"/>
  <c r="AQ21" i="88"/>
  <c r="AM21" i="88"/>
  <c r="AH21" i="88"/>
  <c r="AD21" i="88"/>
  <c r="BH21" i="88"/>
  <c r="Y21" i="88"/>
  <c r="BE21" i="88"/>
  <c r="V21" i="88"/>
  <c r="AY21" i="88"/>
  <c r="P21" i="88"/>
  <c r="BD22" i="80"/>
  <c r="AU22" i="80"/>
  <c r="AL22" i="80"/>
  <c r="AC22" i="80"/>
  <c r="U22" i="80"/>
  <c r="L22" i="80"/>
  <c r="BK22" i="80"/>
  <c r="BC22" i="80"/>
  <c r="AT22" i="80"/>
  <c r="AK22" i="80"/>
  <c r="AB22" i="80"/>
  <c r="S22" i="80"/>
  <c r="K22" i="80"/>
  <c r="BJ22" i="80"/>
  <c r="BB22" i="80"/>
  <c r="AS22" i="80"/>
  <c r="AJ22" i="80"/>
  <c r="AA22" i="80"/>
  <c r="R22" i="80"/>
  <c r="J22" i="80"/>
  <c r="BI22" i="80"/>
  <c r="AZ22" i="80"/>
  <c r="AR22" i="80"/>
  <c r="AI22" i="80"/>
  <c r="Z22" i="80"/>
  <c r="Q22" i="80"/>
  <c r="BH22" i="80"/>
  <c r="AY22" i="80"/>
  <c r="AQ22" i="80"/>
  <c r="AH22" i="80"/>
  <c r="Y22" i="80"/>
  <c r="P22" i="80"/>
  <c r="BG22" i="80"/>
  <c r="AX22" i="80"/>
  <c r="AO22" i="80"/>
  <c r="AG22" i="80"/>
  <c r="X22" i="80"/>
  <c r="O22" i="80"/>
  <c r="BF22" i="80"/>
  <c r="AW22" i="80"/>
  <c r="AN22" i="80"/>
  <c r="AF22" i="80"/>
  <c r="W22" i="80"/>
  <c r="N22" i="80"/>
  <c r="BE22" i="80"/>
  <c r="AV22" i="80"/>
  <c r="AM22" i="80"/>
  <c r="AD22" i="80"/>
  <c r="V22" i="80"/>
  <c r="M22" i="80"/>
  <c r="BG25" i="86"/>
  <c r="BD25" i="86"/>
  <c r="AU25" i="86"/>
  <c r="AL25" i="86"/>
  <c r="AC25" i="86"/>
  <c r="U25" i="86"/>
  <c r="L25" i="86"/>
  <c r="BK25" i="86"/>
  <c r="BC25" i="86"/>
  <c r="BH25" i="86"/>
  <c r="AY25" i="86"/>
  <c r="AQ25" i="86"/>
  <c r="AH25" i="86"/>
  <c r="Y25" i="86"/>
  <c r="P25" i="86"/>
  <c r="BE25" i="86"/>
  <c r="AR25" i="86"/>
  <c r="AF25" i="86"/>
  <c r="S25" i="86"/>
  <c r="BB25" i="86"/>
  <c r="AO25" i="86"/>
  <c r="AD25" i="86"/>
  <c r="R25" i="86"/>
  <c r="AZ25" i="86"/>
  <c r="AN25" i="86"/>
  <c r="AB25" i="86"/>
  <c r="Q25" i="86"/>
  <c r="AX25" i="86"/>
  <c r="AM25" i="86"/>
  <c r="AA25" i="86"/>
  <c r="O25" i="86"/>
  <c r="AW25" i="86"/>
  <c r="AK25" i="86"/>
  <c r="Z25" i="86"/>
  <c r="N25" i="86"/>
  <c r="BJ25" i="86"/>
  <c r="AV25" i="86"/>
  <c r="AJ25" i="86"/>
  <c r="X25" i="86"/>
  <c r="M25" i="86"/>
  <c r="BI25" i="86"/>
  <c r="AT25" i="86"/>
  <c r="AI25" i="86"/>
  <c r="W25" i="86"/>
  <c r="K25" i="86"/>
  <c r="BF25" i="86"/>
  <c r="AS25" i="86"/>
  <c r="AG25" i="86"/>
  <c r="V25" i="86"/>
  <c r="J25" i="86"/>
  <c r="BG23" i="94"/>
  <c r="AX23" i="94"/>
  <c r="AO23" i="94"/>
  <c r="AG23" i="94"/>
  <c r="X23" i="94"/>
  <c r="O23" i="94"/>
  <c r="BF23" i="94"/>
  <c r="AW23" i="94"/>
  <c r="AN23" i="94"/>
  <c r="AF23" i="94"/>
  <c r="W23" i="94"/>
  <c r="N23" i="94"/>
  <c r="BE23" i="94"/>
  <c r="AV23" i="94"/>
  <c r="AM23" i="94"/>
  <c r="AD23" i="94"/>
  <c r="V23" i="94"/>
  <c r="M23" i="94"/>
  <c r="BD23" i="94"/>
  <c r="AU23" i="94"/>
  <c r="AL23" i="94"/>
  <c r="AC23" i="94"/>
  <c r="U23" i="94"/>
  <c r="L23" i="94"/>
  <c r="BK23" i="94"/>
  <c r="BC23" i="94"/>
  <c r="AT23" i="94"/>
  <c r="AK23" i="94"/>
  <c r="AB23" i="94"/>
  <c r="S23" i="94"/>
  <c r="K23" i="94"/>
  <c r="BJ23" i="94"/>
  <c r="BB23" i="94"/>
  <c r="AS23" i="94"/>
  <c r="AJ23" i="94"/>
  <c r="AA23" i="94"/>
  <c r="R23" i="94"/>
  <c r="J23" i="94"/>
  <c r="BH23" i="94"/>
  <c r="Y23" i="94"/>
  <c r="AZ23" i="94"/>
  <c r="Q23" i="94"/>
  <c r="AY23" i="94"/>
  <c r="P23" i="94"/>
  <c r="AR23" i="94"/>
  <c r="AQ23" i="94"/>
  <c r="AI23" i="94"/>
  <c r="AH23" i="94"/>
  <c r="BI23" i="94"/>
  <c r="Z23" i="94"/>
  <c r="BK18" i="94"/>
  <c r="BC18" i="94"/>
  <c r="AT18" i="94"/>
  <c r="AK18" i="94"/>
  <c r="AB18" i="94"/>
  <c r="S18" i="94"/>
  <c r="K18" i="94"/>
  <c r="BJ18" i="94"/>
  <c r="BB18" i="94"/>
  <c r="AS18" i="94"/>
  <c r="AJ18" i="94"/>
  <c r="AA18" i="94"/>
  <c r="R18" i="94"/>
  <c r="J18" i="94"/>
  <c r="BI18" i="94"/>
  <c r="AZ18" i="94"/>
  <c r="AR18" i="94"/>
  <c r="AI18" i="94"/>
  <c r="Z18" i="94"/>
  <c r="Q18" i="94"/>
  <c r="BH18" i="94"/>
  <c r="AY18" i="94"/>
  <c r="AQ18" i="94"/>
  <c r="AH18" i="94"/>
  <c r="Y18" i="94"/>
  <c r="P18" i="94"/>
  <c r="BG18" i="94"/>
  <c r="AX18" i="94"/>
  <c r="AO18" i="94"/>
  <c r="AG18" i="94"/>
  <c r="X18" i="94"/>
  <c r="O18" i="94"/>
  <c r="BF18" i="94"/>
  <c r="AW18" i="94"/>
  <c r="AN18" i="94"/>
  <c r="AF18" i="94"/>
  <c r="W18" i="94"/>
  <c r="N18" i="94"/>
  <c r="AC18" i="94"/>
  <c r="BE18" i="94"/>
  <c r="V18" i="94"/>
  <c r="BD18" i="94"/>
  <c r="U18" i="94"/>
  <c r="AV18" i="94"/>
  <c r="M18" i="94"/>
  <c r="AU18" i="94"/>
  <c r="L18" i="94"/>
  <c r="AM18" i="94"/>
  <c r="AL18" i="94"/>
  <c r="AD18" i="94"/>
  <c r="BI24" i="87"/>
  <c r="AZ24" i="87"/>
  <c r="AR24" i="87"/>
  <c r="AI24" i="87"/>
  <c r="Z24" i="87"/>
  <c r="Q24" i="87"/>
  <c r="BE24" i="87"/>
  <c r="AV24" i="87"/>
  <c r="AM24" i="87"/>
  <c r="AD24" i="87"/>
  <c r="V24" i="87"/>
  <c r="M24" i="87"/>
  <c r="BF24" i="87"/>
  <c r="AT24" i="87"/>
  <c r="AH24" i="87"/>
  <c r="W24" i="87"/>
  <c r="K24" i="87"/>
  <c r="BD24" i="87"/>
  <c r="AS24" i="87"/>
  <c r="AG24" i="87"/>
  <c r="U24" i="87"/>
  <c r="J24" i="87"/>
  <c r="BC24" i="87"/>
  <c r="AQ24" i="87"/>
  <c r="AF24" i="87"/>
  <c r="S24" i="87"/>
  <c r="BB24" i="87"/>
  <c r="AO24" i="87"/>
  <c r="AC24" i="87"/>
  <c r="R24" i="87"/>
  <c r="BK24" i="87"/>
  <c r="AY24" i="87"/>
  <c r="AN24" i="87"/>
  <c r="AB24" i="87"/>
  <c r="P24" i="87"/>
  <c r="BJ24" i="87"/>
  <c r="AX24" i="87"/>
  <c r="AL24" i="87"/>
  <c r="AA24" i="87"/>
  <c r="O24" i="87"/>
  <c r="BH24" i="87"/>
  <c r="AW24" i="87"/>
  <c r="AK24" i="87"/>
  <c r="Y24" i="87"/>
  <c r="N24" i="87"/>
  <c r="BG24" i="87"/>
  <c r="AU24" i="87"/>
  <c r="AJ24" i="87"/>
  <c r="X24" i="87"/>
  <c r="L24" i="87"/>
  <c r="BD21" i="95"/>
  <c r="BJ21" i="95"/>
  <c r="BB21" i="95"/>
  <c r="AS21" i="95"/>
  <c r="AJ21" i="95"/>
  <c r="AA21" i="95"/>
  <c r="R21" i="95"/>
  <c r="J21" i="95"/>
  <c r="BH21" i="95"/>
  <c r="BG21" i="95"/>
  <c r="AX21" i="95"/>
  <c r="AO21" i="95"/>
  <c r="AG21" i="95"/>
  <c r="X21" i="95"/>
  <c r="O21" i="95"/>
  <c r="BC21" i="95"/>
  <c r="AQ21" i="95"/>
  <c r="AD21" i="95"/>
  <c r="S21" i="95"/>
  <c r="AZ21" i="95"/>
  <c r="AN21" i="95"/>
  <c r="AC21" i="95"/>
  <c r="Q21" i="95"/>
  <c r="AY21" i="95"/>
  <c r="AM21" i="95"/>
  <c r="AB21" i="95"/>
  <c r="P21" i="95"/>
  <c r="AW21" i="95"/>
  <c r="AL21" i="95"/>
  <c r="Z21" i="95"/>
  <c r="N21" i="95"/>
  <c r="BK21" i="95"/>
  <c r="AV21" i="95"/>
  <c r="AK21" i="95"/>
  <c r="Y21" i="95"/>
  <c r="M21" i="95"/>
  <c r="BI21" i="95"/>
  <c r="AU21" i="95"/>
  <c r="AI21" i="95"/>
  <c r="W21" i="95"/>
  <c r="L21" i="95"/>
  <c r="BF21" i="95"/>
  <c r="AT21" i="95"/>
  <c r="AH21" i="95"/>
  <c r="V21" i="95"/>
  <c r="K21" i="95"/>
  <c r="BE21" i="95"/>
  <c r="AR21" i="95"/>
  <c r="AF21" i="95"/>
  <c r="U21" i="95"/>
  <c r="BD20" i="80"/>
  <c r="AU20" i="80"/>
  <c r="AL20" i="80"/>
  <c r="AC20" i="80"/>
  <c r="U20" i="80"/>
  <c r="L20" i="80"/>
  <c r="BK20" i="80"/>
  <c r="BC20" i="80"/>
  <c r="AT20" i="80"/>
  <c r="AK20" i="80"/>
  <c r="AB20" i="80"/>
  <c r="S20" i="80"/>
  <c r="K20" i="80"/>
  <c r="BJ20" i="80"/>
  <c r="BB20" i="80"/>
  <c r="AS20" i="80"/>
  <c r="AJ20" i="80"/>
  <c r="AA20" i="80"/>
  <c r="R20" i="80"/>
  <c r="J20" i="80"/>
  <c r="BI20" i="80"/>
  <c r="AZ20" i="80"/>
  <c r="AR20" i="80"/>
  <c r="AI20" i="80"/>
  <c r="Z20" i="80"/>
  <c r="Q20" i="80"/>
  <c r="BH20" i="80"/>
  <c r="AY20" i="80"/>
  <c r="AQ20" i="80"/>
  <c r="AH20" i="80"/>
  <c r="Y20" i="80"/>
  <c r="P20" i="80"/>
  <c r="BG20" i="80"/>
  <c r="AX20" i="80"/>
  <c r="AO20" i="80"/>
  <c r="AG20" i="80"/>
  <c r="X20" i="80"/>
  <c r="O20" i="80"/>
  <c r="BF20" i="80"/>
  <c r="AW20" i="80"/>
  <c r="AN20" i="80"/>
  <c r="AF20" i="80"/>
  <c r="W20" i="80"/>
  <c r="N20" i="80"/>
  <c r="BE20" i="80"/>
  <c r="AV20" i="80"/>
  <c r="AM20" i="80"/>
  <c r="AD20" i="80"/>
  <c r="V20" i="80"/>
  <c r="M20" i="80"/>
  <c r="BH22" i="86"/>
  <c r="AY22" i="86"/>
  <c r="BD22" i="86"/>
  <c r="BJ22" i="86"/>
  <c r="AX22" i="86"/>
  <c r="AO22" i="86"/>
  <c r="AG22" i="86"/>
  <c r="X22" i="86"/>
  <c r="O22" i="86"/>
  <c r="BI22" i="86"/>
  <c r="AW22" i="86"/>
  <c r="AN22" i="86"/>
  <c r="AF22" i="86"/>
  <c r="W22" i="86"/>
  <c r="N22" i="86"/>
  <c r="BG22" i="86"/>
  <c r="AV22" i="86"/>
  <c r="AM22" i="86"/>
  <c r="AD22" i="86"/>
  <c r="V22" i="86"/>
  <c r="M22" i="86"/>
  <c r="BF22" i="86"/>
  <c r="AU22" i="86"/>
  <c r="AL22" i="86"/>
  <c r="AC22" i="86"/>
  <c r="U22" i="86"/>
  <c r="L22" i="86"/>
  <c r="BE22" i="86"/>
  <c r="AT22" i="86"/>
  <c r="AK22" i="86"/>
  <c r="AB22" i="86"/>
  <c r="S22" i="86"/>
  <c r="K22" i="86"/>
  <c r="BC22" i="86"/>
  <c r="AS22" i="86"/>
  <c r="AJ22" i="86"/>
  <c r="AA22" i="86"/>
  <c r="R22" i="86"/>
  <c r="J22" i="86"/>
  <c r="BB22" i="86"/>
  <c r="AR22" i="86"/>
  <c r="AI22" i="86"/>
  <c r="Z22" i="86"/>
  <c r="Q22" i="86"/>
  <c r="BK22" i="86"/>
  <c r="AZ22" i="86"/>
  <c r="AQ22" i="86"/>
  <c r="AH22" i="86"/>
  <c r="Y22" i="86"/>
  <c r="P22" i="86"/>
  <c r="BG25" i="87"/>
  <c r="AX25" i="87"/>
  <c r="AO25" i="87"/>
  <c r="BE25" i="87"/>
  <c r="AV25" i="87"/>
  <c r="AM25" i="87"/>
  <c r="AD25" i="87"/>
  <c r="V25" i="87"/>
  <c r="M25" i="87"/>
  <c r="BJ25" i="87"/>
  <c r="BB25" i="87"/>
  <c r="AS25" i="87"/>
  <c r="AJ25" i="87"/>
  <c r="AA25" i="87"/>
  <c r="R25" i="87"/>
  <c r="J25" i="87"/>
  <c r="BI25" i="87"/>
  <c r="AZ25" i="87"/>
  <c r="AR25" i="87"/>
  <c r="AI25" i="87"/>
  <c r="Z25" i="87"/>
  <c r="Q25" i="87"/>
  <c r="BH25" i="87"/>
  <c r="AQ25" i="87"/>
  <c r="AB25" i="87"/>
  <c r="N25" i="87"/>
  <c r="BF25" i="87"/>
  <c r="AN25" i="87"/>
  <c r="Y25" i="87"/>
  <c r="L25" i="87"/>
  <c r="BD25" i="87"/>
  <c r="AL25" i="87"/>
  <c r="X25" i="87"/>
  <c r="K25" i="87"/>
  <c r="BC25" i="87"/>
  <c r="AK25" i="87"/>
  <c r="W25" i="87"/>
  <c r="AY25" i="87"/>
  <c r="AH25" i="87"/>
  <c r="U25" i="87"/>
  <c r="AW25" i="87"/>
  <c r="AG25" i="87"/>
  <c r="S25" i="87"/>
  <c r="AU25" i="87"/>
  <c r="AF25" i="87"/>
  <c r="P25" i="87"/>
  <c r="BK25" i="87"/>
  <c r="AT25" i="87"/>
  <c r="AC25" i="87"/>
  <c r="O25" i="87"/>
  <c r="BJ23" i="93"/>
  <c r="BB23" i="93"/>
  <c r="AS23" i="93"/>
  <c r="AJ23" i="93"/>
  <c r="AA23" i="93"/>
  <c r="R23" i="93"/>
  <c r="J23" i="93"/>
  <c r="BI23" i="93"/>
  <c r="AZ23" i="93"/>
  <c r="AR23" i="93"/>
  <c r="AI23" i="93"/>
  <c r="Z23" i="93"/>
  <c r="Q23" i="93"/>
  <c r="BH23" i="93"/>
  <c r="AY23" i="93"/>
  <c r="AQ23" i="93"/>
  <c r="AH23" i="93"/>
  <c r="Y23" i="93"/>
  <c r="P23" i="93"/>
  <c r="BG23" i="93"/>
  <c r="AX23" i="93"/>
  <c r="AO23" i="93"/>
  <c r="AG23" i="93"/>
  <c r="X23" i="93"/>
  <c r="O23" i="93"/>
  <c r="BF23" i="93"/>
  <c r="AW23" i="93"/>
  <c r="AN23" i="93"/>
  <c r="AF23" i="93"/>
  <c r="W23" i="93"/>
  <c r="N23" i="93"/>
  <c r="BE23" i="93"/>
  <c r="AV23" i="93"/>
  <c r="AM23" i="93"/>
  <c r="AD23" i="93"/>
  <c r="V23" i="93"/>
  <c r="M23" i="93"/>
  <c r="AL23" i="93"/>
  <c r="AK23" i="93"/>
  <c r="AC23" i="93"/>
  <c r="BK23" i="93"/>
  <c r="AB23" i="93"/>
  <c r="BD23" i="93"/>
  <c r="U23" i="93"/>
  <c r="BC23" i="93"/>
  <c r="S23" i="93"/>
  <c r="AU23" i="93"/>
  <c r="L23" i="93"/>
  <c r="AT23" i="93"/>
  <c r="K23" i="93"/>
  <c r="BH24" i="95"/>
  <c r="AY24" i="95"/>
  <c r="AQ24" i="95"/>
  <c r="AH24" i="95"/>
  <c r="Y24" i="95"/>
  <c r="P24" i="95"/>
  <c r="BF24" i="95"/>
  <c r="AW24" i="95"/>
  <c r="AN24" i="95"/>
  <c r="AF24" i="95"/>
  <c r="W24" i="95"/>
  <c r="N24" i="95"/>
  <c r="BD24" i="95"/>
  <c r="AU24" i="95"/>
  <c r="AL24" i="95"/>
  <c r="AC24" i="95"/>
  <c r="U24" i="95"/>
  <c r="L24" i="95"/>
  <c r="BK24" i="95"/>
  <c r="BC24" i="95"/>
  <c r="AT24" i="95"/>
  <c r="AK24" i="95"/>
  <c r="AB24" i="95"/>
  <c r="S24" i="95"/>
  <c r="K24" i="95"/>
  <c r="BG24" i="95"/>
  <c r="AO24" i="95"/>
  <c r="X24" i="95"/>
  <c r="BE24" i="95"/>
  <c r="AM24" i="95"/>
  <c r="V24" i="95"/>
  <c r="BB24" i="95"/>
  <c r="AJ24" i="95"/>
  <c r="R24" i="95"/>
  <c r="AZ24" i="95"/>
  <c r="AI24" i="95"/>
  <c r="Q24" i="95"/>
  <c r="AX24" i="95"/>
  <c r="AG24" i="95"/>
  <c r="O24" i="95"/>
  <c r="AV24" i="95"/>
  <c r="AD24" i="95"/>
  <c r="M24" i="95"/>
  <c r="BJ24" i="95"/>
  <c r="AS24" i="95"/>
  <c r="AA24" i="95"/>
  <c r="J24" i="95"/>
  <c r="AR24" i="95"/>
  <c r="Z24" i="95"/>
  <c r="BI24" i="95"/>
  <c r="AC6" i="96"/>
  <c r="AC6" i="95"/>
  <c r="AC6" i="94"/>
  <c r="AC6" i="91"/>
  <c r="AC6" i="93"/>
  <c r="AC6" i="92"/>
  <c r="AC6" i="88"/>
  <c r="AC6" i="90"/>
  <c r="AC6" i="89"/>
  <c r="AC6" i="87"/>
  <c r="AC6" i="83"/>
  <c r="AC6" i="86"/>
  <c r="AC6" i="75"/>
  <c r="AC6" i="85"/>
  <c r="AC6" i="80"/>
  <c r="AC6" i="77"/>
  <c r="AC6" i="74"/>
  <c r="AC6" i="73"/>
  <c r="AC6" i="69"/>
  <c r="AC6" i="68"/>
  <c r="AC6" i="67"/>
  <c r="AC6" i="66"/>
  <c r="AC6" i="52"/>
  <c r="AC6" i="51"/>
  <c r="AC6" i="62"/>
  <c r="AC6" i="48"/>
  <c r="AC6" i="44"/>
  <c r="AC6" i="50"/>
  <c r="AC6" i="46"/>
  <c r="AC6" i="49"/>
  <c r="AC6" i="45"/>
  <c r="AC6" i="42"/>
  <c r="AC6" i="43"/>
  <c r="BH21" i="80"/>
  <c r="AY21" i="80"/>
  <c r="AQ21" i="80"/>
  <c r="AH21" i="80"/>
  <c r="Y21" i="80"/>
  <c r="P21" i="80"/>
  <c r="BG21" i="80"/>
  <c r="AX21" i="80"/>
  <c r="AO21" i="80"/>
  <c r="AG21" i="80"/>
  <c r="X21" i="80"/>
  <c r="O21" i="80"/>
  <c r="BF21" i="80"/>
  <c r="AW21" i="80"/>
  <c r="AN21" i="80"/>
  <c r="AF21" i="80"/>
  <c r="W21" i="80"/>
  <c r="N21" i="80"/>
  <c r="BE21" i="80"/>
  <c r="AV21" i="80"/>
  <c r="AM21" i="80"/>
  <c r="AD21" i="80"/>
  <c r="V21" i="80"/>
  <c r="M21" i="80"/>
  <c r="BD21" i="80"/>
  <c r="AU21" i="80"/>
  <c r="AL21" i="80"/>
  <c r="AC21" i="80"/>
  <c r="U21" i="80"/>
  <c r="L21" i="80"/>
  <c r="BK21" i="80"/>
  <c r="BC21" i="80"/>
  <c r="AT21" i="80"/>
  <c r="AK21" i="80"/>
  <c r="AB21" i="80"/>
  <c r="S21" i="80"/>
  <c r="K21" i="80"/>
  <c r="BJ21" i="80"/>
  <c r="BB21" i="80"/>
  <c r="AS21" i="80"/>
  <c r="AJ21" i="80"/>
  <c r="AA21" i="80"/>
  <c r="R21" i="80"/>
  <c r="J21" i="80"/>
  <c r="BI21" i="80"/>
  <c r="AZ21" i="80"/>
  <c r="AR21" i="80"/>
  <c r="AI21" i="80"/>
  <c r="Z21" i="80"/>
  <c r="Q21" i="80"/>
  <c r="BI21" i="96"/>
  <c r="AZ21" i="96"/>
  <c r="AR21" i="96"/>
  <c r="AI21" i="96"/>
  <c r="Z21" i="96"/>
  <c r="Q21" i="96"/>
  <c r="BH21" i="96"/>
  <c r="AY21" i="96"/>
  <c r="AQ21" i="96"/>
  <c r="AH21" i="96"/>
  <c r="Y21" i="96"/>
  <c r="P21" i="96"/>
  <c r="BG21" i="96"/>
  <c r="AX21" i="96"/>
  <c r="AO21" i="96"/>
  <c r="AG21" i="96"/>
  <c r="X21" i="96"/>
  <c r="O21" i="96"/>
  <c r="BF21" i="96"/>
  <c r="AW21" i="96"/>
  <c r="AN21" i="96"/>
  <c r="AF21" i="96"/>
  <c r="W21" i="96"/>
  <c r="N21" i="96"/>
  <c r="BE21" i="96"/>
  <c r="AV21" i="96"/>
  <c r="AM21" i="96"/>
  <c r="AD21" i="96"/>
  <c r="V21" i="96"/>
  <c r="M21" i="96"/>
  <c r="BD21" i="96"/>
  <c r="AU21" i="96"/>
  <c r="AL21" i="96"/>
  <c r="AC21" i="96"/>
  <c r="U21" i="96"/>
  <c r="L21" i="96"/>
  <c r="BK21" i="96"/>
  <c r="BC21" i="96"/>
  <c r="AT21" i="96"/>
  <c r="AK21" i="96"/>
  <c r="AB21" i="96"/>
  <c r="S21" i="96"/>
  <c r="K21" i="96"/>
  <c r="BJ21" i="96"/>
  <c r="BB21" i="96"/>
  <c r="AS21" i="96"/>
  <c r="AJ21" i="96"/>
  <c r="AA21" i="96"/>
  <c r="R21" i="96"/>
  <c r="J21" i="96"/>
  <c r="BE20" i="85"/>
  <c r="AV20" i="85"/>
  <c r="AM20" i="85"/>
  <c r="AD20" i="85"/>
  <c r="V20" i="85"/>
  <c r="M20" i="85"/>
  <c r="BD20" i="85"/>
  <c r="AU20" i="85"/>
  <c r="AL20" i="85"/>
  <c r="AC20" i="85"/>
  <c r="U20" i="85"/>
  <c r="L20" i="85"/>
  <c r="BK20" i="85"/>
  <c r="BC20" i="85"/>
  <c r="AT20" i="85"/>
  <c r="AK20" i="85"/>
  <c r="AB20" i="85"/>
  <c r="S20" i="85"/>
  <c r="K20" i="85"/>
  <c r="BJ20" i="85"/>
  <c r="BB20" i="85"/>
  <c r="AS20" i="85"/>
  <c r="AJ20" i="85"/>
  <c r="AA20" i="85"/>
  <c r="R20" i="85"/>
  <c r="J20" i="85"/>
  <c r="BI20" i="85"/>
  <c r="AZ20" i="85"/>
  <c r="AR20" i="85"/>
  <c r="AI20" i="85"/>
  <c r="Z20" i="85"/>
  <c r="Q20" i="85"/>
  <c r="BH20" i="85"/>
  <c r="AY20" i="85"/>
  <c r="AQ20" i="85"/>
  <c r="AH20" i="85"/>
  <c r="Y20" i="85"/>
  <c r="P20" i="85"/>
  <c r="BG20" i="85"/>
  <c r="AX20" i="85"/>
  <c r="AO20" i="85"/>
  <c r="AG20" i="85"/>
  <c r="X20" i="85"/>
  <c r="O20" i="85"/>
  <c r="BF20" i="85"/>
  <c r="AW20" i="85"/>
  <c r="AN20" i="85"/>
  <c r="AF20" i="85"/>
  <c r="W20" i="85"/>
  <c r="N20" i="85"/>
  <c r="BG19" i="94"/>
  <c r="AX19" i="94"/>
  <c r="AO19" i="94"/>
  <c r="AG19" i="94"/>
  <c r="X19" i="94"/>
  <c r="O19" i="94"/>
  <c r="BF19" i="94"/>
  <c r="AW19" i="94"/>
  <c r="AN19" i="94"/>
  <c r="AF19" i="94"/>
  <c r="W19" i="94"/>
  <c r="N19" i="94"/>
  <c r="BE19" i="94"/>
  <c r="AV19" i="94"/>
  <c r="AM19" i="94"/>
  <c r="AD19" i="94"/>
  <c r="V19" i="94"/>
  <c r="M19" i="94"/>
  <c r="BD19" i="94"/>
  <c r="AU19" i="94"/>
  <c r="AL19" i="94"/>
  <c r="AC19" i="94"/>
  <c r="U19" i="94"/>
  <c r="L19" i="94"/>
  <c r="BK19" i="94"/>
  <c r="BC19" i="94"/>
  <c r="AT19" i="94"/>
  <c r="AK19" i="94"/>
  <c r="AB19" i="94"/>
  <c r="S19" i="94"/>
  <c r="K19" i="94"/>
  <c r="BJ19" i="94"/>
  <c r="BB19" i="94"/>
  <c r="AS19" i="94"/>
  <c r="AJ19" i="94"/>
  <c r="AA19" i="94"/>
  <c r="R19" i="94"/>
  <c r="J19" i="94"/>
  <c r="AQ19" i="94"/>
  <c r="AI19" i="94"/>
  <c r="AH19" i="94"/>
  <c r="BI19" i="94"/>
  <c r="Z19" i="94"/>
  <c r="BH19" i="94"/>
  <c r="Y19" i="94"/>
  <c r="AZ19" i="94"/>
  <c r="Q19" i="94"/>
  <c r="AY19" i="94"/>
  <c r="P19" i="94"/>
  <c r="AR19" i="94"/>
  <c r="BE22" i="85"/>
  <c r="AV22" i="85"/>
  <c r="AM22" i="85"/>
  <c r="AD22" i="85"/>
  <c r="V22" i="85"/>
  <c r="M22" i="85"/>
  <c r="BD22" i="85"/>
  <c r="AU22" i="85"/>
  <c r="AL22" i="85"/>
  <c r="AC22" i="85"/>
  <c r="U22" i="85"/>
  <c r="L22" i="85"/>
  <c r="BK22" i="85"/>
  <c r="BC22" i="85"/>
  <c r="AT22" i="85"/>
  <c r="AK22" i="85"/>
  <c r="AB22" i="85"/>
  <c r="S22" i="85"/>
  <c r="K22" i="85"/>
  <c r="BJ22" i="85"/>
  <c r="BB22" i="85"/>
  <c r="AS22" i="85"/>
  <c r="AJ22" i="85"/>
  <c r="AA22" i="85"/>
  <c r="R22" i="85"/>
  <c r="J22" i="85"/>
  <c r="BI22" i="85"/>
  <c r="AZ22" i="85"/>
  <c r="AR22" i="85"/>
  <c r="AI22" i="85"/>
  <c r="Z22" i="85"/>
  <c r="Q22" i="85"/>
  <c r="BH22" i="85"/>
  <c r="AY22" i="85"/>
  <c r="AQ22" i="85"/>
  <c r="AH22" i="85"/>
  <c r="Y22" i="85"/>
  <c r="P22" i="85"/>
  <c r="BG22" i="85"/>
  <c r="AX22" i="85"/>
  <c r="AO22" i="85"/>
  <c r="AG22" i="85"/>
  <c r="X22" i="85"/>
  <c r="O22" i="85"/>
  <c r="BF22" i="85"/>
  <c r="AW22" i="85"/>
  <c r="AN22" i="85"/>
  <c r="AF22" i="85"/>
  <c r="W22" i="85"/>
  <c r="N22" i="85"/>
  <c r="BD25" i="88"/>
  <c r="AU25" i="88"/>
  <c r="AL25" i="88"/>
  <c r="AC25" i="88"/>
  <c r="U25" i="88"/>
  <c r="L25" i="88"/>
  <c r="BK25" i="88"/>
  <c r="BC25" i="88"/>
  <c r="AT25" i="88"/>
  <c r="AK25" i="88"/>
  <c r="AB25" i="88"/>
  <c r="S25" i="88"/>
  <c r="K25" i="88"/>
  <c r="BJ25" i="88"/>
  <c r="BB25" i="88"/>
  <c r="AS25" i="88"/>
  <c r="AJ25" i="88"/>
  <c r="AA25" i="88"/>
  <c r="R25" i="88"/>
  <c r="J25" i="88"/>
  <c r="BI25" i="88"/>
  <c r="AZ25" i="88"/>
  <c r="AR25" i="88"/>
  <c r="AI25" i="88"/>
  <c r="Z25" i="88"/>
  <c r="Q25" i="88"/>
  <c r="BH25" i="88"/>
  <c r="AY25" i="88"/>
  <c r="AQ25" i="88"/>
  <c r="AH25" i="88"/>
  <c r="Y25" i="88"/>
  <c r="P25" i="88"/>
  <c r="BG25" i="88"/>
  <c r="AX25" i="88"/>
  <c r="AO25" i="88"/>
  <c r="AG25" i="88"/>
  <c r="X25" i="88"/>
  <c r="O25" i="88"/>
  <c r="BF25" i="88"/>
  <c r="AW25" i="88"/>
  <c r="AN25" i="88"/>
  <c r="AF25" i="88"/>
  <c r="W25" i="88"/>
  <c r="N25" i="88"/>
  <c r="BE25" i="88"/>
  <c r="AV25" i="88"/>
  <c r="AM25" i="88"/>
  <c r="AD25" i="88"/>
  <c r="V25" i="88"/>
  <c r="M25" i="88"/>
  <c r="BD23" i="95"/>
  <c r="AU23" i="95"/>
  <c r="AL23" i="95"/>
  <c r="AC23" i="95"/>
  <c r="U23" i="95"/>
  <c r="L23" i="95"/>
  <c r="BJ23" i="95"/>
  <c r="BB23" i="95"/>
  <c r="AS23" i="95"/>
  <c r="AJ23" i="95"/>
  <c r="AA23" i="95"/>
  <c r="R23" i="95"/>
  <c r="J23" i="95"/>
  <c r="BH23" i="95"/>
  <c r="AY23" i="95"/>
  <c r="AQ23" i="95"/>
  <c r="AH23" i="95"/>
  <c r="Y23" i="95"/>
  <c r="P23" i="95"/>
  <c r="BG23" i="95"/>
  <c r="AX23" i="95"/>
  <c r="AO23" i="95"/>
  <c r="AG23" i="95"/>
  <c r="X23" i="95"/>
  <c r="O23" i="95"/>
  <c r="BK23" i="95"/>
  <c r="AT23" i="95"/>
  <c r="AB23" i="95"/>
  <c r="K23" i="95"/>
  <c r="BI23" i="95"/>
  <c r="AR23" i="95"/>
  <c r="Z23" i="95"/>
  <c r="BF23" i="95"/>
  <c r="AN23" i="95"/>
  <c r="W23" i="95"/>
  <c r="BE23" i="95"/>
  <c r="AM23" i="95"/>
  <c r="V23" i="95"/>
  <c r="BC23" i="95"/>
  <c r="AK23" i="95"/>
  <c r="S23" i="95"/>
  <c r="AZ23" i="95"/>
  <c r="AI23" i="95"/>
  <c r="Q23" i="95"/>
  <c r="AW23" i="95"/>
  <c r="AF23" i="95"/>
  <c r="N23" i="95"/>
  <c r="AV23" i="95"/>
  <c r="AD23" i="95"/>
  <c r="M23" i="95"/>
  <c r="BF24" i="93"/>
  <c r="AW24" i="93"/>
  <c r="AN24" i="93"/>
  <c r="AF24" i="93"/>
  <c r="W24" i="93"/>
  <c r="N24" i="93"/>
  <c r="BE24" i="93"/>
  <c r="AV24" i="93"/>
  <c r="AM24" i="93"/>
  <c r="AD24" i="93"/>
  <c r="V24" i="93"/>
  <c r="M24" i="93"/>
  <c r="BD24" i="93"/>
  <c r="AU24" i="93"/>
  <c r="AL24" i="93"/>
  <c r="AC24" i="93"/>
  <c r="U24" i="93"/>
  <c r="L24" i="93"/>
  <c r="BK24" i="93"/>
  <c r="BC24" i="93"/>
  <c r="AT24" i="93"/>
  <c r="AK24" i="93"/>
  <c r="AB24" i="93"/>
  <c r="S24" i="93"/>
  <c r="K24" i="93"/>
  <c r="BJ24" i="93"/>
  <c r="BB24" i="93"/>
  <c r="AS24" i="93"/>
  <c r="AJ24" i="93"/>
  <c r="AA24" i="93"/>
  <c r="R24" i="93"/>
  <c r="J24" i="93"/>
  <c r="BI24" i="93"/>
  <c r="AZ24" i="93"/>
  <c r="AR24" i="93"/>
  <c r="AI24" i="93"/>
  <c r="Z24" i="93"/>
  <c r="Q24" i="93"/>
  <c r="AY24" i="93"/>
  <c r="P24" i="93"/>
  <c r="AX24" i="93"/>
  <c r="O24" i="93"/>
  <c r="AQ24" i="93"/>
  <c r="AO24" i="93"/>
  <c r="AH24" i="93"/>
  <c r="AG24" i="93"/>
  <c r="BH24" i="93"/>
  <c r="Y24" i="93"/>
  <c r="BG24" i="93"/>
  <c r="X24" i="93"/>
  <c r="AA32" i="62"/>
  <c r="AA31" i="62"/>
  <c r="AA29" i="62"/>
  <c r="AA28" i="62"/>
  <c r="AA33" i="62"/>
  <c r="AA27" i="62"/>
  <c r="BH20" i="88"/>
  <c r="AY20" i="88"/>
  <c r="AQ20" i="88"/>
  <c r="AH20" i="88"/>
  <c r="Y20" i="88"/>
  <c r="P20" i="88"/>
  <c r="BG20" i="88"/>
  <c r="AX20" i="88"/>
  <c r="AO20" i="88"/>
  <c r="AG20" i="88"/>
  <c r="X20" i="88"/>
  <c r="O20" i="88"/>
  <c r="BF20" i="88"/>
  <c r="AW20" i="88"/>
  <c r="AN20" i="88"/>
  <c r="AF20" i="88"/>
  <c r="W20" i="88"/>
  <c r="N20" i="88"/>
  <c r="BE20" i="88"/>
  <c r="AV20" i="88"/>
  <c r="AM20" i="88"/>
  <c r="AD20" i="88"/>
  <c r="V20" i="88"/>
  <c r="M20" i="88"/>
  <c r="BK20" i="88"/>
  <c r="BC20" i="88"/>
  <c r="AT20" i="88"/>
  <c r="AK20" i="88"/>
  <c r="AB20" i="88"/>
  <c r="S20" i="88"/>
  <c r="K20" i="88"/>
  <c r="BJ20" i="88"/>
  <c r="BB20" i="88"/>
  <c r="AS20" i="88"/>
  <c r="AJ20" i="88"/>
  <c r="AA20" i="88"/>
  <c r="R20" i="88"/>
  <c r="J20" i="88"/>
  <c r="AI20" i="88"/>
  <c r="AC20" i="88"/>
  <c r="BI20" i="88"/>
  <c r="Z20" i="88"/>
  <c r="BD20" i="88"/>
  <c r="U20" i="88"/>
  <c r="AZ20" i="88"/>
  <c r="Q20" i="88"/>
  <c r="AU20" i="88"/>
  <c r="L20" i="88"/>
  <c r="AR20" i="88"/>
  <c r="AL20" i="88"/>
  <c r="BH19" i="80"/>
  <c r="AY19" i="80"/>
  <c r="AQ19" i="80"/>
  <c r="AH19" i="80"/>
  <c r="Y19" i="80"/>
  <c r="P19" i="80"/>
  <c r="BG19" i="80"/>
  <c r="AX19" i="80"/>
  <c r="AO19" i="80"/>
  <c r="AG19" i="80"/>
  <c r="X19" i="80"/>
  <c r="O19" i="80"/>
  <c r="BF19" i="80"/>
  <c r="AW19" i="80"/>
  <c r="AN19" i="80"/>
  <c r="AF19" i="80"/>
  <c r="W19" i="80"/>
  <c r="N19" i="80"/>
  <c r="BE19" i="80"/>
  <c r="AV19" i="80"/>
  <c r="AM19" i="80"/>
  <c r="AD19" i="80"/>
  <c r="V19" i="80"/>
  <c r="M19" i="80"/>
  <c r="BD19" i="80"/>
  <c r="AU19" i="80"/>
  <c r="AL19" i="80"/>
  <c r="AC19" i="80"/>
  <c r="U19" i="80"/>
  <c r="L19" i="80"/>
  <c r="BK19" i="80"/>
  <c r="BC19" i="80"/>
  <c r="AT19" i="80"/>
  <c r="AK19" i="80"/>
  <c r="AB19" i="80"/>
  <c r="S19" i="80"/>
  <c r="K19" i="80"/>
  <c r="BJ19" i="80"/>
  <c r="BB19" i="80"/>
  <c r="AS19" i="80"/>
  <c r="AJ19" i="80"/>
  <c r="AA19" i="80"/>
  <c r="R19" i="80"/>
  <c r="J19" i="80"/>
  <c r="BI19" i="80"/>
  <c r="AZ19" i="80"/>
  <c r="AR19" i="80"/>
  <c r="AI19" i="80"/>
  <c r="Z19" i="80"/>
  <c r="Q19" i="80"/>
  <c r="BD19" i="95"/>
  <c r="AU19" i="95"/>
  <c r="AL19" i="95"/>
  <c r="AC19" i="95"/>
  <c r="U19" i="95"/>
  <c r="L19" i="95"/>
  <c r="BK19" i="95"/>
  <c r="BC19" i="95"/>
  <c r="AT19" i="95"/>
  <c r="AK19" i="95"/>
  <c r="AB19" i="95"/>
  <c r="S19" i="95"/>
  <c r="K19" i="95"/>
  <c r="BJ19" i="95"/>
  <c r="BB19" i="95"/>
  <c r="AS19" i="95"/>
  <c r="AJ19" i="95"/>
  <c r="AA19" i="95"/>
  <c r="R19" i="95"/>
  <c r="J19" i="95"/>
  <c r="BI19" i="95"/>
  <c r="AZ19" i="95"/>
  <c r="AR19" i="95"/>
  <c r="AI19" i="95"/>
  <c r="Z19" i="95"/>
  <c r="Q19" i="95"/>
  <c r="BH19" i="95"/>
  <c r="AY19" i="95"/>
  <c r="AQ19" i="95"/>
  <c r="AH19" i="95"/>
  <c r="Y19" i="95"/>
  <c r="P19" i="95"/>
  <c r="BG19" i="95"/>
  <c r="AX19" i="95"/>
  <c r="AO19" i="95"/>
  <c r="AG19" i="95"/>
  <c r="X19" i="95"/>
  <c r="O19" i="95"/>
  <c r="BF19" i="95"/>
  <c r="AW19" i="95"/>
  <c r="AN19" i="95"/>
  <c r="AF19" i="95"/>
  <c r="W19" i="95"/>
  <c r="N19" i="95"/>
  <c r="M19" i="95"/>
  <c r="BE19" i="95"/>
  <c r="AV19" i="95"/>
  <c r="AM19" i="95"/>
  <c r="AD19" i="95"/>
  <c r="V19" i="95"/>
  <c r="BI22" i="87"/>
  <c r="AZ22" i="87"/>
  <c r="AR22" i="87"/>
  <c r="BE22" i="87"/>
  <c r="AV22" i="87"/>
  <c r="BC22" i="87"/>
  <c r="AQ22" i="87"/>
  <c r="AH22" i="87"/>
  <c r="Y22" i="87"/>
  <c r="P22" i="87"/>
  <c r="BB22" i="87"/>
  <c r="AO22" i="87"/>
  <c r="AG22" i="87"/>
  <c r="X22" i="87"/>
  <c r="O22" i="87"/>
  <c r="BK22" i="87"/>
  <c r="AY22" i="87"/>
  <c r="AN22" i="87"/>
  <c r="AF22" i="87"/>
  <c r="W22" i="87"/>
  <c r="N22" i="87"/>
  <c r="BJ22" i="87"/>
  <c r="AX22" i="87"/>
  <c r="AM22" i="87"/>
  <c r="AD22" i="87"/>
  <c r="V22" i="87"/>
  <c r="M22" i="87"/>
  <c r="BH22" i="87"/>
  <c r="AW22" i="87"/>
  <c r="AL22" i="87"/>
  <c r="AC22" i="87"/>
  <c r="U22" i="87"/>
  <c r="L22" i="87"/>
  <c r="BG22" i="87"/>
  <c r="AU22" i="87"/>
  <c r="AK22" i="87"/>
  <c r="AB22" i="87"/>
  <c r="S22" i="87"/>
  <c r="K22" i="87"/>
  <c r="BF22" i="87"/>
  <c r="AT22" i="87"/>
  <c r="AJ22" i="87"/>
  <c r="AA22" i="87"/>
  <c r="R22" i="87"/>
  <c r="J22" i="87"/>
  <c r="BD22" i="87"/>
  <c r="AS22" i="87"/>
  <c r="AI22" i="87"/>
  <c r="Z22" i="87"/>
  <c r="Q22" i="87"/>
  <c r="BG25" i="94"/>
  <c r="AX25" i="94"/>
  <c r="AO25" i="94"/>
  <c r="AG25" i="94"/>
  <c r="X25" i="94"/>
  <c r="O25" i="94"/>
  <c r="BF25" i="94"/>
  <c r="AW25" i="94"/>
  <c r="AN25" i="94"/>
  <c r="AF25" i="94"/>
  <c r="W25" i="94"/>
  <c r="N25" i="94"/>
  <c r="BE25" i="94"/>
  <c r="AV25" i="94"/>
  <c r="AM25" i="94"/>
  <c r="AD25" i="94"/>
  <c r="V25" i="94"/>
  <c r="M25" i="94"/>
  <c r="BD25" i="94"/>
  <c r="AU25" i="94"/>
  <c r="AL25" i="94"/>
  <c r="AC25" i="94"/>
  <c r="U25" i="94"/>
  <c r="L25" i="94"/>
  <c r="BK25" i="94"/>
  <c r="BC25" i="94"/>
  <c r="AT25" i="94"/>
  <c r="AK25" i="94"/>
  <c r="AB25" i="94"/>
  <c r="S25" i="94"/>
  <c r="K25" i="94"/>
  <c r="BJ25" i="94"/>
  <c r="BB25" i="94"/>
  <c r="AS25" i="94"/>
  <c r="AJ25" i="94"/>
  <c r="AA25" i="94"/>
  <c r="R25" i="94"/>
  <c r="J25" i="94"/>
  <c r="BI25" i="94"/>
  <c r="AZ25" i="94"/>
  <c r="AR25" i="94"/>
  <c r="AI25" i="94"/>
  <c r="Z25" i="94"/>
  <c r="Q25" i="94"/>
  <c r="P25" i="94"/>
  <c r="BH25" i="94"/>
  <c r="AY25" i="94"/>
  <c r="AQ25" i="94"/>
  <c r="AH25" i="94"/>
  <c r="Y25" i="94"/>
  <c r="BI23" i="80"/>
  <c r="AZ23" i="80"/>
  <c r="AR23" i="80"/>
  <c r="AI23" i="80"/>
  <c r="BE23" i="80"/>
  <c r="AV23" i="80"/>
  <c r="AM23" i="80"/>
  <c r="BF23" i="80"/>
  <c r="AT23" i="80"/>
  <c r="AH23" i="80"/>
  <c r="Y23" i="80"/>
  <c r="P23" i="80"/>
  <c r="BD23" i="80"/>
  <c r="AS23" i="80"/>
  <c r="AG23" i="80"/>
  <c r="X23" i="80"/>
  <c r="O23" i="80"/>
  <c r="BC23" i="80"/>
  <c r="AQ23" i="80"/>
  <c r="AF23" i="80"/>
  <c r="W23" i="80"/>
  <c r="N23" i="80"/>
  <c r="BB23" i="80"/>
  <c r="AO23" i="80"/>
  <c r="AD23" i="80"/>
  <c r="V23" i="80"/>
  <c r="M23" i="80"/>
  <c r="BK23" i="80"/>
  <c r="AY23" i="80"/>
  <c r="AN23" i="80"/>
  <c r="AC23" i="80"/>
  <c r="U23" i="80"/>
  <c r="L23" i="80"/>
  <c r="BJ23" i="80"/>
  <c r="AX23" i="80"/>
  <c r="AL23" i="80"/>
  <c r="AB23" i="80"/>
  <c r="S23" i="80"/>
  <c r="K23" i="80"/>
  <c r="BH23" i="80"/>
  <c r="AW23" i="80"/>
  <c r="AK23" i="80"/>
  <c r="AA23" i="80"/>
  <c r="R23" i="80"/>
  <c r="J23" i="80"/>
  <c r="BG23" i="80"/>
  <c r="AU23" i="80"/>
  <c r="AJ23" i="80"/>
  <c r="Z23" i="80"/>
  <c r="Q23" i="80"/>
  <c r="BF23" i="96"/>
  <c r="AW23" i="96"/>
  <c r="AN23" i="96"/>
  <c r="AF23" i="96"/>
  <c r="BD23" i="96"/>
  <c r="AU23" i="96"/>
  <c r="AL23" i="96"/>
  <c r="AC23" i="96"/>
  <c r="BK23" i="96"/>
  <c r="BC23" i="96"/>
  <c r="AT23" i="96"/>
  <c r="AK23" i="96"/>
  <c r="BH23" i="96"/>
  <c r="AY23" i="96"/>
  <c r="AQ23" i="96"/>
  <c r="AH23" i="96"/>
  <c r="BG23" i="96"/>
  <c r="AO23" i="96"/>
  <c r="Z23" i="96"/>
  <c r="Q23" i="96"/>
  <c r="BE23" i="96"/>
  <c r="AM23" i="96"/>
  <c r="Y23" i="96"/>
  <c r="P23" i="96"/>
  <c r="BB23" i="96"/>
  <c r="AJ23" i="96"/>
  <c r="X23" i="96"/>
  <c r="O23" i="96"/>
  <c r="AZ23" i="96"/>
  <c r="AI23" i="96"/>
  <c r="W23" i="96"/>
  <c r="N23" i="96"/>
  <c r="AX23" i="96"/>
  <c r="AG23" i="96"/>
  <c r="V23" i="96"/>
  <c r="M23" i="96"/>
  <c r="AV23" i="96"/>
  <c r="AD23" i="96"/>
  <c r="U23" i="96"/>
  <c r="L23" i="96"/>
  <c r="BJ23" i="96"/>
  <c r="AS23" i="96"/>
  <c r="AB23" i="96"/>
  <c r="S23" i="96"/>
  <c r="K23" i="96"/>
  <c r="R23" i="96"/>
  <c r="J23" i="96"/>
  <c r="BI23" i="96"/>
  <c r="AR23" i="96"/>
  <c r="AA23" i="96"/>
  <c r="BK24" i="94"/>
  <c r="BC24" i="94"/>
  <c r="AT24" i="94"/>
  <c r="AK24" i="94"/>
  <c r="AB24" i="94"/>
  <c r="S24" i="94"/>
  <c r="K24" i="94"/>
  <c r="BJ24" i="94"/>
  <c r="BB24" i="94"/>
  <c r="AS24" i="94"/>
  <c r="AJ24" i="94"/>
  <c r="AA24" i="94"/>
  <c r="R24" i="94"/>
  <c r="J24" i="94"/>
  <c r="BI24" i="94"/>
  <c r="AZ24" i="94"/>
  <c r="AR24" i="94"/>
  <c r="AI24" i="94"/>
  <c r="Z24" i="94"/>
  <c r="Q24" i="94"/>
  <c r="BH24" i="94"/>
  <c r="AY24" i="94"/>
  <c r="AQ24" i="94"/>
  <c r="AH24" i="94"/>
  <c r="Y24" i="94"/>
  <c r="P24" i="94"/>
  <c r="BG24" i="94"/>
  <c r="AX24" i="94"/>
  <c r="AO24" i="94"/>
  <c r="AG24" i="94"/>
  <c r="X24" i="94"/>
  <c r="O24" i="94"/>
  <c r="BF24" i="94"/>
  <c r="AW24" i="94"/>
  <c r="AN24" i="94"/>
  <c r="AF24" i="94"/>
  <c r="W24" i="94"/>
  <c r="N24" i="94"/>
  <c r="AL24" i="94"/>
  <c r="AD24" i="94"/>
  <c r="AC24" i="94"/>
  <c r="BE24" i="94"/>
  <c r="V24" i="94"/>
  <c r="BD24" i="94"/>
  <c r="U24" i="94"/>
  <c r="AV24" i="94"/>
  <c r="M24" i="94"/>
  <c r="AU24" i="94"/>
  <c r="L24" i="94"/>
  <c r="AM24" i="94"/>
  <c r="BF20" i="95"/>
  <c r="AW20" i="95"/>
  <c r="AN20" i="95"/>
  <c r="AF20" i="95"/>
  <c r="W20" i="95"/>
  <c r="N20" i="95"/>
  <c r="BK20" i="95"/>
  <c r="BC20" i="95"/>
  <c r="AT20" i="95"/>
  <c r="AK20" i="95"/>
  <c r="AB20" i="95"/>
  <c r="S20" i="95"/>
  <c r="AZ20" i="95"/>
  <c r="AO20" i="95"/>
  <c r="AC20" i="95"/>
  <c r="Q20" i="95"/>
  <c r="BJ20" i="95"/>
  <c r="AY20" i="95"/>
  <c r="AM20" i="95"/>
  <c r="AA20" i="95"/>
  <c r="P20" i="95"/>
  <c r="BI20" i="95"/>
  <c r="AX20" i="95"/>
  <c r="AL20" i="95"/>
  <c r="Z20" i="95"/>
  <c r="O20" i="95"/>
  <c r="BH20" i="95"/>
  <c r="AV20" i="95"/>
  <c r="AJ20" i="95"/>
  <c r="Y20" i="95"/>
  <c r="M20" i="95"/>
  <c r="BG20" i="95"/>
  <c r="AU20" i="95"/>
  <c r="AI20" i="95"/>
  <c r="X20" i="95"/>
  <c r="L20" i="95"/>
  <c r="BE20" i="95"/>
  <c r="AS20" i="95"/>
  <c r="AH20" i="95"/>
  <c r="V20" i="95"/>
  <c r="K20" i="95"/>
  <c r="BD20" i="95"/>
  <c r="AR20" i="95"/>
  <c r="AG20" i="95"/>
  <c r="U20" i="95"/>
  <c r="J20" i="95"/>
  <c r="AD20" i="95"/>
  <c r="R20" i="95"/>
  <c r="BB20" i="95"/>
  <c r="AQ20" i="95"/>
  <c r="BI19" i="85"/>
  <c r="AZ19" i="85"/>
  <c r="AR19" i="85"/>
  <c r="AI19" i="85"/>
  <c r="Z19" i="85"/>
  <c r="Q19" i="85"/>
  <c r="BH19" i="85"/>
  <c r="AY19" i="85"/>
  <c r="AQ19" i="85"/>
  <c r="AH19" i="85"/>
  <c r="Y19" i="85"/>
  <c r="P19" i="85"/>
  <c r="BG19" i="85"/>
  <c r="AX19" i="85"/>
  <c r="AO19" i="85"/>
  <c r="AG19" i="85"/>
  <c r="X19" i="85"/>
  <c r="O19" i="85"/>
  <c r="BF19" i="85"/>
  <c r="AW19" i="85"/>
  <c r="AN19" i="85"/>
  <c r="AF19" i="85"/>
  <c r="W19" i="85"/>
  <c r="N19" i="85"/>
  <c r="BE19" i="85"/>
  <c r="AV19" i="85"/>
  <c r="AM19" i="85"/>
  <c r="AD19" i="85"/>
  <c r="V19" i="85"/>
  <c r="M19" i="85"/>
  <c r="BD19" i="85"/>
  <c r="AU19" i="85"/>
  <c r="AL19" i="85"/>
  <c r="AC19" i="85"/>
  <c r="U19" i="85"/>
  <c r="L19" i="85"/>
  <c r="BK19" i="85"/>
  <c r="BC19" i="85"/>
  <c r="AT19" i="85"/>
  <c r="AK19" i="85"/>
  <c r="AB19" i="85"/>
  <c r="S19" i="85"/>
  <c r="K19" i="85"/>
  <c r="BJ19" i="85"/>
  <c r="BB19" i="85"/>
  <c r="AS19" i="85"/>
  <c r="AJ19" i="85"/>
  <c r="AA19" i="85"/>
  <c r="R19" i="85"/>
  <c r="J19" i="85"/>
  <c r="BH22" i="88"/>
  <c r="AY22" i="88"/>
  <c r="AQ22" i="88"/>
  <c r="AH22" i="88"/>
  <c r="Y22" i="88"/>
  <c r="P22" i="88"/>
  <c r="BG22" i="88"/>
  <c r="AX22" i="88"/>
  <c r="AO22" i="88"/>
  <c r="AG22" i="88"/>
  <c r="X22" i="88"/>
  <c r="O22" i="88"/>
  <c r="BF22" i="88"/>
  <c r="AW22" i="88"/>
  <c r="AN22" i="88"/>
  <c r="AF22" i="88"/>
  <c r="W22" i="88"/>
  <c r="N22" i="88"/>
  <c r="BE22" i="88"/>
  <c r="AV22" i="88"/>
  <c r="AM22" i="88"/>
  <c r="AD22" i="88"/>
  <c r="V22" i="88"/>
  <c r="M22" i="88"/>
  <c r="BK22" i="88"/>
  <c r="BC22" i="88"/>
  <c r="AT22" i="88"/>
  <c r="AK22" i="88"/>
  <c r="AB22" i="88"/>
  <c r="S22" i="88"/>
  <c r="K22" i="88"/>
  <c r="BJ22" i="88"/>
  <c r="BB22" i="88"/>
  <c r="AS22" i="88"/>
  <c r="AJ22" i="88"/>
  <c r="AA22" i="88"/>
  <c r="R22" i="88"/>
  <c r="J22" i="88"/>
  <c r="BI22" i="88"/>
  <c r="Z22" i="88"/>
  <c r="BD22" i="88"/>
  <c r="U22" i="88"/>
  <c r="AZ22" i="88"/>
  <c r="Q22" i="88"/>
  <c r="AU22" i="88"/>
  <c r="L22" i="88"/>
  <c r="AR22" i="88"/>
  <c r="AL22" i="88"/>
  <c r="AI22" i="88"/>
  <c r="AC22" i="88"/>
  <c r="BD25" i="95"/>
  <c r="AU25" i="95"/>
  <c r="AL25" i="95"/>
  <c r="AC25" i="95"/>
  <c r="U25" i="95"/>
  <c r="L25" i="95"/>
  <c r="BK25" i="95"/>
  <c r="BC25" i="95"/>
  <c r="AT25" i="95"/>
  <c r="AK25" i="95"/>
  <c r="AB25" i="95"/>
  <c r="BJ25" i="95"/>
  <c r="BB25" i="95"/>
  <c r="AS25" i="95"/>
  <c r="AJ25" i="95"/>
  <c r="AA25" i="95"/>
  <c r="R25" i="95"/>
  <c r="J25" i="95"/>
  <c r="BI25" i="95"/>
  <c r="AZ25" i="95"/>
  <c r="BH25" i="95"/>
  <c r="AY25" i="95"/>
  <c r="AQ25" i="95"/>
  <c r="AH25" i="95"/>
  <c r="Y25" i="95"/>
  <c r="P25" i="95"/>
  <c r="BG25" i="95"/>
  <c r="AX25" i="95"/>
  <c r="AO25" i="95"/>
  <c r="AG25" i="95"/>
  <c r="X25" i="95"/>
  <c r="O25" i="95"/>
  <c r="AN25" i="95"/>
  <c r="S25" i="95"/>
  <c r="AM25" i="95"/>
  <c r="Q25" i="95"/>
  <c r="AI25" i="95"/>
  <c r="N25" i="95"/>
  <c r="BF25" i="95"/>
  <c r="AF25" i="95"/>
  <c r="M25" i="95"/>
  <c r="BE25" i="95"/>
  <c r="AD25" i="95"/>
  <c r="K25" i="95"/>
  <c r="AW25" i="95"/>
  <c r="Z25" i="95"/>
  <c r="AV25" i="95"/>
  <c r="W25" i="95"/>
  <c r="AR25" i="95"/>
  <c r="V25" i="95"/>
  <c r="BD23" i="86"/>
  <c r="AU23" i="86"/>
  <c r="AL23" i="86"/>
  <c r="AC23" i="86"/>
  <c r="U23" i="86"/>
  <c r="L23" i="86"/>
  <c r="BH23" i="86"/>
  <c r="AY23" i="86"/>
  <c r="AQ23" i="86"/>
  <c r="AH23" i="86"/>
  <c r="Y23" i="86"/>
  <c r="P23" i="86"/>
  <c r="BK23" i="86"/>
  <c r="AZ23" i="86"/>
  <c r="AN23" i="86"/>
  <c r="AB23" i="86"/>
  <c r="Q23" i="86"/>
  <c r="BJ23" i="86"/>
  <c r="AX23" i="86"/>
  <c r="AM23" i="86"/>
  <c r="AA23" i="86"/>
  <c r="O23" i="86"/>
  <c r="BI23" i="86"/>
  <c r="AW23" i="86"/>
  <c r="AK23" i="86"/>
  <c r="Z23" i="86"/>
  <c r="N23" i="86"/>
  <c r="BG23" i="86"/>
  <c r="AV23" i="86"/>
  <c r="AJ23" i="86"/>
  <c r="X23" i="86"/>
  <c r="M23" i="86"/>
  <c r="BF23" i="86"/>
  <c r="AT23" i="86"/>
  <c r="AI23" i="86"/>
  <c r="W23" i="86"/>
  <c r="K23" i="86"/>
  <c r="BE23" i="86"/>
  <c r="AS23" i="86"/>
  <c r="AG23" i="86"/>
  <c r="V23" i="86"/>
  <c r="J23" i="86"/>
  <c r="BC23" i="86"/>
  <c r="AR23" i="86"/>
  <c r="AF23" i="86"/>
  <c r="S23" i="86"/>
  <c r="BB23" i="86"/>
  <c r="AO23" i="86"/>
  <c r="AD23" i="86"/>
  <c r="R23" i="86"/>
  <c r="BE24" i="80"/>
  <c r="AV24" i="80"/>
  <c r="AM24" i="80"/>
  <c r="AD24" i="80"/>
  <c r="V24" i="80"/>
  <c r="M24" i="80"/>
  <c r="BI24" i="80"/>
  <c r="AZ24" i="80"/>
  <c r="AR24" i="80"/>
  <c r="AI24" i="80"/>
  <c r="Z24" i="80"/>
  <c r="Q24" i="80"/>
  <c r="BG24" i="80"/>
  <c r="AU24" i="80"/>
  <c r="AJ24" i="80"/>
  <c r="X24" i="80"/>
  <c r="L24" i="80"/>
  <c r="BF24" i="80"/>
  <c r="AT24" i="80"/>
  <c r="AH24" i="80"/>
  <c r="W24" i="80"/>
  <c r="K24" i="80"/>
  <c r="BD24" i="80"/>
  <c r="AS24" i="80"/>
  <c r="AG24" i="80"/>
  <c r="U24" i="80"/>
  <c r="J24" i="80"/>
  <c r="BC24" i="80"/>
  <c r="AQ24" i="80"/>
  <c r="AF24" i="80"/>
  <c r="S24" i="80"/>
  <c r="BB24" i="80"/>
  <c r="AO24" i="80"/>
  <c r="AC24" i="80"/>
  <c r="R24" i="80"/>
  <c r="BK24" i="80"/>
  <c r="AY24" i="80"/>
  <c r="AN24" i="80"/>
  <c r="AB24" i="80"/>
  <c r="P24" i="80"/>
  <c r="BJ24" i="80"/>
  <c r="AX24" i="80"/>
  <c r="AL24" i="80"/>
  <c r="AA24" i="80"/>
  <c r="O24" i="80"/>
  <c r="BH24" i="80"/>
  <c r="AW24" i="80"/>
  <c r="AK24" i="80"/>
  <c r="Y24" i="80"/>
  <c r="N24" i="80"/>
  <c r="BJ24" i="96"/>
  <c r="BB24" i="96"/>
  <c r="AS24" i="96"/>
  <c r="AJ24" i="96"/>
  <c r="AA24" i="96"/>
  <c r="R24" i="96"/>
  <c r="J24" i="96"/>
  <c r="BH24" i="96"/>
  <c r="AY24" i="96"/>
  <c r="AQ24" i="96"/>
  <c r="AH24" i="96"/>
  <c r="Y24" i="96"/>
  <c r="P24" i="96"/>
  <c r="BG24" i="96"/>
  <c r="AX24" i="96"/>
  <c r="AO24" i="96"/>
  <c r="AG24" i="96"/>
  <c r="X24" i="96"/>
  <c r="O24" i="96"/>
  <c r="BD24" i="96"/>
  <c r="AU24" i="96"/>
  <c r="AL24" i="96"/>
  <c r="AC24" i="96"/>
  <c r="U24" i="96"/>
  <c r="L24" i="96"/>
  <c r="BC24" i="96"/>
  <c r="AK24" i="96"/>
  <c r="S24" i="96"/>
  <c r="AZ24" i="96"/>
  <c r="AI24" i="96"/>
  <c r="Q24" i="96"/>
  <c r="AW24" i="96"/>
  <c r="AF24" i="96"/>
  <c r="N24" i="96"/>
  <c r="AV24" i="96"/>
  <c r="AD24" i="96"/>
  <c r="M24" i="96"/>
  <c r="BK24" i="96"/>
  <c r="AT24" i="96"/>
  <c r="AB24" i="96"/>
  <c r="K24" i="96"/>
  <c r="BI24" i="96"/>
  <c r="AR24" i="96"/>
  <c r="Z24" i="96"/>
  <c r="BF24" i="96"/>
  <c r="AN24" i="96"/>
  <c r="W24" i="96"/>
  <c r="BE24" i="96"/>
  <c r="AM24" i="96"/>
  <c r="V24" i="96"/>
  <c r="BG17" i="94"/>
  <c r="AX17" i="94"/>
  <c r="AO17" i="94"/>
  <c r="AG17" i="94"/>
  <c r="X17" i="94"/>
  <c r="O17" i="94"/>
  <c r="BF17" i="94"/>
  <c r="AW17" i="94"/>
  <c r="AN17" i="94"/>
  <c r="AF17" i="94"/>
  <c r="W17" i="94"/>
  <c r="N17" i="94"/>
  <c r="BE17" i="94"/>
  <c r="AV17" i="94"/>
  <c r="AM17" i="94"/>
  <c r="AD17" i="94"/>
  <c r="V17" i="94"/>
  <c r="M17" i="94"/>
  <c r="BD17" i="94"/>
  <c r="AU17" i="94"/>
  <c r="AL17" i="94"/>
  <c r="AC17" i="94"/>
  <c r="U17" i="94"/>
  <c r="L17" i="94"/>
  <c r="BK17" i="94"/>
  <c r="BC17" i="94"/>
  <c r="AT17" i="94"/>
  <c r="AK17" i="94"/>
  <c r="AB17" i="94"/>
  <c r="S17" i="94"/>
  <c r="K17" i="94"/>
  <c r="BJ17" i="94"/>
  <c r="BB17" i="94"/>
  <c r="AS17" i="94"/>
  <c r="AJ17" i="94"/>
  <c r="AA17" i="94"/>
  <c r="R17" i="94"/>
  <c r="J17" i="94"/>
  <c r="AY17" i="94"/>
  <c r="P17" i="94"/>
  <c r="AR17" i="94"/>
  <c r="AQ17" i="94"/>
  <c r="AI17" i="94"/>
  <c r="AH17" i="94"/>
  <c r="BI17" i="94"/>
  <c r="Z17" i="94"/>
  <c r="BH17" i="94"/>
  <c r="Y17" i="94"/>
  <c r="AZ17" i="94"/>
  <c r="Q17" i="94"/>
  <c r="BE20" i="96"/>
  <c r="AV20" i="96"/>
  <c r="AM20" i="96"/>
  <c r="AD20" i="96"/>
  <c r="V20" i="96"/>
  <c r="M20" i="96"/>
  <c r="BD20" i="96"/>
  <c r="AU20" i="96"/>
  <c r="AL20" i="96"/>
  <c r="AC20" i="96"/>
  <c r="U20" i="96"/>
  <c r="L20" i="96"/>
  <c r="BK20" i="96"/>
  <c r="BC20" i="96"/>
  <c r="AT20" i="96"/>
  <c r="AK20" i="96"/>
  <c r="AB20" i="96"/>
  <c r="S20" i="96"/>
  <c r="K20" i="96"/>
  <c r="BJ20" i="96"/>
  <c r="BB20" i="96"/>
  <c r="AS20" i="96"/>
  <c r="AJ20" i="96"/>
  <c r="AA20" i="96"/>
  <c r="R20" i="96"/>
  <c r="J20" i="96"/>
  <c r="BI20" i="96"/>
  <c r="AZ20" i="96"/>
  <c r="AR20" i="96"/>
  <c r="AI20" i="96"/>
  <c r="Z20" i="96"/>
  <c r="Q20" i="96"/>
  <c r="BH20" i="96"/>
  <c r="AY20" i="96"/>
  <c r="AQ20" i="96"/>
  <c r="AH20" i="96"/>
  <c r="Y20" i="96"/>
  <c r="P20" i="96"/>
  <c r="BG20" i="96"/>
  <c r="AX20" i="96"/>
  <c r="AO20" i="96"/>
  <c r="AG20" i="96"/>
  <c r="X20" i="96"/>
  <c r="O20" i="96"/>
  <c r="AW20" i="96"/>
  <c r="AN20" i="96"/>
  <c r="AF20" i="96"/>
  <c r="W20" i="96"/>
  <c r="N20" i="96"/>
  <c r="BF20" i="96"/>
  <c r="BD19" i="88"/>
  <c r="AU19" i="88"/>
  <c r="AL19" i="88"/>
  <c r="AC19" i="88"/>
  <c r="U19" i="88"/>
  <c r="L19" i="88"/>
  <c r="BK19" i="88"/>
  <c r="BC19" i="88"/>
  <c r="AT19" i="88"/>
  <c r="AK19" i="88"/>
  <c r="AB19" i="88"/>
  <c r="S19" i="88"/>
  <c r="K19" i="88"/>
  <c r="BJ19" i="88"/>
  <c r="BB19" i="88"/>
  <c r="AS19" i="88"/>
  <c r="AJ19" i="88"/>
  <c r="AA19" i="88"/>
  <c r="R19" i="88"/>
  <c r="J19" i="88"/>
  <c r="BI19" i="88"/>
  <c r="AZ19" i="88"/>
  <c r="AR19" i="88"/>
  <c r="AI19" i="88"/>
  <c r="Z19" i="88"/>
  <c r="Q19" i="88"/>
  <c r="BG19" i="88"/>
  <c r="AX19" i="88"/>
  <c r="AO19" i="88"/>
  <c r="AG19" i="88"/>
  <c r="X19" i="88"/>
  <c r="O19" i="88"/>
  <c r="BF19" i="88"/>
  <c r="AW19" i="88"/>
  <c r="AN19" i="88"/>
  <c r="AF19" i="88"/>
  <c r="W19" i="88"/>
  <c r="N19" i="88"/>
  <c r="BE19" i="88"/>
  <c r="V19" i="88"/>
  <c r="AY19" i="88"/>
  <c r="P19" i="88"/>
  <c r="AV19" i="88"/>
  <c r="M19" i="88"/>
  <c r="AQ19" i="88"/>
  <c r="AM19" i="88"/>
  <c r="AH19" i="88"/>
  <c r="AD19" i="88"/>
  <c r="BH19" i="88"/>
  <c r="Y19" i="88"/>
  <c r="BH22" i="95"/>
  <c r="AY22" i="95"/>
  <c r="AQ22" i="95"/>
  <c r="AH22" i="95"/>
  <c r="Y22" i="95"/>
  <c r="P22" i="95"/>
  <c r="BF22" i="95"/>
  <c r="AW22" i="95"/>
  <c r="AN22" i="95"/>
  <c r="AF22" i="95"/>
  <c r="W22" i="95"/>
  <c r="N22" i="95"/>
  <c r="BD22" i="95"/>
  <c r="AU22" i="95"/>
  <c r="AL22" i="95"/>
  <c r="AC22" i="95"/>
  <c r="U22" i="95"/>
  <c r="L22" i="95"/>
  <c r="BK22" i="95"/>
  <c r="BC22" i="95"/>
  <c r="AT22" i="95"/>
  <c r="AK22" i="95"/>
  <c r="AB22" i="95"/>
  <c r="S22" i="95"/>
  <c r="K22" i="95"/>
  <c r="AX22" i="95"/>
  <c r="AG22" i="95"/>
  <c r="O22" i="95"/>
  <c r="AV22" i="95"/>
  <c r="AD22" i="95"/>
  <c r="M22" i="95"/>
  <c r="BJ22" i="95"/>
  <c r="AS22" i="95"/>
  <c r="AA22" i="95"/>
  <c r="J22" i="95"/>
  <c r="BI22" i="95"/>
  <c r="AR22" i="95"/>
  <c r="Z22" i="95"/>
  <c r="BG22" i="95"/>
  <c r="AO22" i="95"/>
  <c r="X22" i="95"/>
  <c r="BE22" i="95"/>
  <c r="AM22" i="95"/>
  <c r="V22" i="95"/>
  <c r="BB22" i="95"/>
  <c r="AJ22" i="95"/>
  <c r="R22" i="95"/>
  <c r="Q22" i="95"/>
  <c r="AZ22" i="95"/>
  <c r="AI22" i="95"/>
  <c r="BF25" i="83"/>
  <c r="AW25" i="83"/>
  <c r="AN25" i="83"/>
  <c r="AF25" i="83"/>
  <c r="W25" i="83"/>
  <c r="N25" i="83"/>
  <c r="BE25" i="83"/>
  <c r="AV25" i="83"/>
  <c r="AM25" i="83"/>
  <c r="AD25" i="83"/>
  <c r="V25" i="83"/>
  <c r="M25" i="83"/>
  <c r="BD25" i="83"/>
  <c r="AU25" i="83"/>
  <c r="AL25" i="83"/>
  <c r="AC25" i="83"/>
  <c r="U25" i="83"/>
  <c r="L25" i="83"/>
  <c r="BK25" i="83"/>
  <c r="BC25" i="83"/>
  <c r="AT25" i="83"/>
  <c r="AK25" i="83"/>
  <c r="AB25" i="83"/>
  <c r="S25" i="83"/>
  <c r="K25" i="83"/>
  <c r="BJ25" i="83"/>
  <c r="BB25" i="83"/>
  <c r="AS25" i="83"/>
  <c r="AJ25" i="83"/>
  <c r="AA25" i="83"/>
  <c r="R25" i="83"/>
  <c r="J25" i="83"/>
  <c r="BI25" i="83"/>
  <c r="AZ25" i="83"/>
  <c r="AR25" i="83"/>
  <c r="AI25" i="83"/>
  <c r="Z25" i="83"/>
  <c r="Q25" i="83"/>
  <c r="BH25" i="83"/>
  <c r="AY25" i="83"/>
  <c r="AQ25" i="83"/>
  <c r="AH25" i="83"/>
  <c r="Y25" i="83"/>
  <c r="P25" i="83"/>
  <c r="BG25" i="83"/>
  <c r="AX25" i="83"/>
  <c r="AO25" i="83"/>
  <c r="AG25" i="83"/>
  <c r="X25" i="83"/>
  <c r="O25" i="83"/>
  <c r="BJ25" i="93"/>
  <c r="BB25" i="93"/>
  <c r="AS25" i="93"/>
  <c r="AJ25" i="93"/>
  <c r="AA25" i="93"/>
  <c r="R25" i="93"/>
  <c r="J25" i="93"/>
  <c r="BI25" i="93"/>
  <c r="AZ25" i="93"/>
  <c r="AR25" i="93"/>
  <c r="AI25" i="93"/>
  <c r="Z25" i="93"/>
  <c r="Q25" i="93"/>
  <c r="BH25" i="93"/>
  <c r="AY25" i="93"/>
  <c r="AQ25" i="93"/>
  <c r="AH25" i="93"/>
  <c r="Y25" i="93"/>
  <c r="P25" i="93"/>
  <c r="BG25" i="93"/>
  <c r="AX25" i="93"/>
  <c r="AO25" i="93"/>
  <c r="AG25" i="93"/>
  <c r="X25" i="93"/>
  <c r="O25" i="93"/>
  <c r="BF25" i="93"/>
  <c r="AW25" i="93"/>
  <c r="AN25" i="93"/>
  <c r="AF25" i="93"/>
  <c r="W25" i="93"/>
  <c r="N25" i="93"/>
  <c r="BE25" i="93"/>
  <c r="AV25" i="93"/>
  <c r="AM25" i="93"/>
  <c r="AD25" i="93"/>
  <c r="V25" i="93"/>
  <c r="M25" i="93"/>
  <c r="AC25" i="93"/>
  <c r="BK25" i="93"/>
  <c r="AB25" i="93"/>
  <c r="BD25" i="93"/>
  <c r="U25" i="93"/>
  <c r="BC25" i="93"/>
  <c r="S25" i="93"/>
  <c r="AU25" i="93"/>
  <c r="L25" i="93"/>
  <c r="AT25" i="93"/>
  <c r="K25" i="93"/>
  <c r="AL25" i="93"/>
  <c r="AK25" i="93"/>
  <c r="BI23" i="85"/>
  <c r="AZ23" i="85"/>
  <c r="AR23" i="85"/>
  <c r="AI23" i="85"/>
  <c r="Z23" i="85"/>
  <c r="Q23" i="85"/>
  <c r="BH23" i="85"/>
  <c r="AY23" i="85"/>
  <c r="AQ23" i="85"/>
  <c r="AH23" i="85"/>
  <c r="Y23" i="85"/>
  <c r="P23" i="85"/>
  <c r="BG23" i="85"/>
  <c r="AX23" i="85"/>
  <c r="AO23" i="85"/>
  <c r="AG23" i="85"/>
  <c r="X23" i="85"/>
  <c r="O23" i="85"/>
  <c r="BF23" i="85"/>
  <c r="AW23" i="85"/>
  <c r="AN23" i="85"/>
  <c r="AF23" i="85"/>
  <c r="W23" i="85"/>
  <c r="N23" i="85"/>
  <c r="BE23" i="85"/>
  <c r="AV23" i="85"/>
  <c r="AM23" i="85"/>
  <c r="AD23" i="85"/>
  <c r="V23" i="85"/>
  <c r="M23" i="85"/>
  <c r="BD23" i="85"/>
  <c r="AU23" i="85"/>
  <c r="AL23" i="85"/>
  <c r="AC23" i="85"/>
  <c r="U23" i="85"/>
  <c r="L23" i="85"/>
  <c r="BK23" i="85"/>
  <c r="BC23" i="85"/>
  <c r="AT23" i="85"/>
  <c r="AK23" i="85"/>
  <c r="AB23" i="85"/>
  <c r="S23" i="85"/>
  <c r="K23" i="85"/>
  <c r="BJ23" i="85"/>
  <c r="BB23" i="85"/>
  <c r="AS23" i="85"/>
  <c r="AJ23" i="85"/>
  <c r="AA23" i="85"/>
  <c r="R23" i="85"/>
  <c r="J23" i="85"/>
  <c r="BH16" i="95"/>
  <c r="AY16" i="95"/>
  <c r="AQ16" i="95"/>
  <c r="AH16" i="95"/>
  <c r="Y16" i="95"/>
  <c r="P16" i="95"/>
  <c r="BG16" i="95"/>
  <c r="AX16" i="95"/>
  <c r="AO16" i="95"/>
  <c r="AG16" i="95"/>
  <c r="X16" i="95"/>
  <c r="O16" i="95"/>
  <c r="BF16" i="95"/>
  <c r="AW16" i="95"/>
  <c r="AN16" i="95"/>
  <c r="AF16" i="95"/>
  <c r="W16" i="95"/>
  <c r="N16" i="95"/>
  <c r="BE16" i="95"/>
  <c r="AV16" i="95"/>
  <c r="AM16" i="95"/>
  <c r="AD16" i="95"/>
  <c r="V16" i="95"/>
  <c r="M16" i="95"/>
  <c r="BD16" i="95"/>
  <c r="AU16" i="95"/>
  <c r="AL16" i="95"/>
  <c r="AC16" i="95"/>
  <c r="U16" i="95"/>
  <c r="L16" i="95"/>
  <c r="BK16" i="95"/>
  <c r="BC16" i="95"/>
  <c r="AT16" i="95"/>
  <c r="AK16" i="95"/>
  <c r="AB16" i="95"/>
  <c r="S16" i="95"/>
  <c r="K16" i="95"/>
  <c r="BJ16" i="95"/>
  <c r="BB16" i="95"/>
  <c r="AS16" i="95"/>
  <c r="AJ16" i="95"/>
  <c r="AA16" i="95"/>
  <c r="R16" i="95"/>
  <c r="J16" i="95"/>
  <c r="AR16" i="95"/>
  <c r="AI16" i="95"/>
  <c r="Z16" i="95"/>
  <c r="Q16" i="95"/>
  <c r="BI16" i="95"/>
  <c r="AZ16" i="95"/>
  <c r="BH24" i="86"/>
  <c r="AY24" i="86"/>
  <c r="AQ24" i="86"/>
  <c r="AH24" i="86"/>
  <c r="Y24" i="86"/>
  <c r="P24" i="86"/>
  <c r="BD24" i="86"/>
  <c r="AU24" i="86"/>
  <c r="AL24" i="86"/>
  <c r="AC24" i="86"/>
  <c r="U24" i="86"/>
  <c r="L24" i="86"/>
  <c r="BB24" i="86"/>
  <c r="AO24" i="86"/>
  <c r="AD24" i="86"/>
  <c r="R24" i="86"/>
  <c r="BK24" i="86"/>
  <c r="AZ24" i="86"/>
  <c r="AN24" i="86"/>
  <c r="AB24" i="86"/>
  <c r="Q24" i="86"/>
  <c r="BJ24" i="86"/>
  <c r="AX24" i="86"/>
  <c r="AM24" i="86"/>
  <c r="AA24" i="86"/>
  <c r="O24" i="86"/>
  <c r="BI24" i="86"/>
  <c r="AW24" i="86"/>
  <c r="AK24" i="86"/>
  <c r="Z24" i="86"/>
  <c r="N24" i="86"/>
  <c r="BG24" i="86"/>
  <c r="AV24" i="86"/>
  <c r="AJ24" i="86"/>
  <c r="X24" i="86"/>
  <c r="M24" i="86"/>
  <c r="BF24" i="86"/>
  <c r="AT24" i="86"/>
  <c r="AI24" i="86"/>
  <c r="W24" i="86"/>
  <c r="K24" i="86"/>
  <c r="BE24" i="86"/>
  <c r="AS24" i="86"/>
  <c r="AG24" i="86"/>
  <c r="V24" i="86"/>
  <c r="J24" i="86"/>
  <c r="BC24" i="86"/>
  <c r="AR24" i="86"/>
  <c r="AF24" i="86"/>
  <c r="S24" i="86"/>
  <c r="BD17" i="95"/>
  <c r="AU17" i="95"/>
  <c r="AL17" i="95"/>
  <c r="AC17" i="95"/>
  <c r="U17" i="95"/>
  <c r="L17" i="95"/>
  <c r="BK17" i="95"/>
  <c r="BC17" i="95"/>
  <c r="AT17" i="95"/>
  <c r="AK17" i="95"/>
  <c r="AB17" i="95"/>
  <c r="S17" i="95"/>
  <c r="K17" i="95"/>
  <c r="BJ17" i="95"/>
  <c r="BB17" i="95"/>
  <c r="AS17" i="95"/>
  <c r="AJ17" i="95"/>
  <c r="AA17" i="95"/>
  <c r="R17" i="95"/>
  <c r="J17" i="95"/>
  <c r="BI17" i="95"/>
  <c r="AZ17" i="95"/>
  <c r="AR17" i="95"/>
  <c r="AI17" i="95"/>
  <c r="Z17" i="95"/>
  <c r="Q17" i="95"/>
  <c r="BH17" i="95"/>
  <c r="AY17" i="95"/>
  <c r="AQ17" i="95"/>
  <c r="AH17" i="95"/>
  <c r="Y17" i="95"/>
  <c r="P17" i="95"/>
  <c r="BG17" i="95"/>
  <c r="AX17" i="95"/>
  <c r="AO17" i="95"/>
  <c r="AG17" i="95"/>
  <c r="X17" i="95"/>
  <c r="O17" i="95"/>
  <c r="BF17" i="95"/>
  <c r="AW17" i="95"/>
  <c r="AN17" i="95"/>
  <c r="AF17" i="95"/>
  <c r="W17" i="95"/>
  <c r="N17" i="95"/>
  <c r="BE17" i="95"/>
  <c r="AV17" i="95"/>
  <c r="AM17" i="95"/>
  <c r="AD17" i="95"/>
  <c r="V17" i="95"/>
  <c r="M17" i="95"/>
  <c r="AU6" i="10" l="1"/>
  <c r="AS6" i="98"/>
  <c r="AC31" i="62"/>
  <c r="AC29" i="62"/>
  <c r="AC28" i="62"/>
  <c r="AC33" i="62"/>
  <c r="AC27" i="62"/>
  <c r="AC32" i="62"/>
  <c r="AF6" i="96"/>
  <c r="AF6" i="94"/>
  <c r="AF6" i="93"/>
  <c r="AF6" i="92"/>
  <c r="AF6" i="95"/>
  <c r="AF6" i="90"/>
  <c r="AF6" i="89"/>
  <c r="AF6" i="91"/>
  <c r="AF6" i="88"/>
  <c r="AF6" i="87"/>
  <c r="AF6" i="83"/>
  <c r="AF6" i="86"/>
  <c r="AF6" i="75"/>
  <c r="AF6" i="85"/>
  <c r="AF6" i="80"/>
  <c r="AF6" i="77"/>
  <c r="AF6" i="73"/>
  <c r="AF6" i="69"/>
  <c r="AF6" i="74"/>
  <c r="AF6" i="67"/>
  <c r="AF6" i="66"/>
  <c r="AF6" i="68"/>
  <c r="AF6" i="51"/>
  <c r="AF6" i="62"/>
  <c r="AF6" i="52"/>
  <c r="AF6" i="48"/>
  <c r="AF6" i="44"/>
  <c r="AF6" i="50"/>
  <c r="AF6" i="46"/>
  <c r="AF6" i="49"/>
  <c r="AF6" i="45"/>
  <c r="AF6" i="43"/>
  <c r="AF6" i="42"/>
  <c r="AW6" i="10" l="1"/>
  <c r="AU6" i="98"/>
  <c r="AH6" i="96"/>
  <c r="AH6" i="94"/>
  <c r="AH6" i="93"/>
  <c r="AH6" i="95"/>
  <c r="AH6" i="92"/>
  <c r="AH6" i="91"/>
  <c r="AH6" i="90"/>
  <c r="AH6" i="89"/>
  <c r="AH6" i="88"/>
  <c r="AH6" i="83"/>
  <c r="AH6" i="85"/>
  <c r="AH6" i="87"/>
  <c r="AH6" i="86"/>
  <c r="AH6" i="75"/>
  <c r="AH6" i="80"/>
  <c r="AH6" i="77"/>
  <c r="AH6" i="73"/>
  <c r="AH6" i="69"/>
  <c r="AH6" i="74"/>
  <c r="AH6" i="67"/>
  <c r="AH6" i="66"/>
  <c r="AH6" i="68"/>
  <c r="AH6" i="51"/>
  <c r="AH6" i="62"/>
  <c r="AH6" i="52"/>
  <c r="AH6" i="44"/>
  <c r="AH6" i="50"/>
  <c r="AH6" i="46"/>
  <c r="AH6" i="43"/>
  <c r="AH6" i="49"/>
  <c r="AH6" i="45"/>
  <c r="AH6" i="48"/>
  <c r="AH6" i="42"/>
  <c r="AF31" i="62"/>
  <c r="AF29" i="62"/>
  <c r="AF28" i="62"/>
  <c r="AF33" i="62"/>
  <c r="AF27" i="62"/>
  <c r="AF32" i="62"/>
  <c r="AY6" i="10" l="1"/>
  <c r="AW6" i="98"/>
  <c r="AJ6" i="96"/>
  <c r="AJ6" i="94"/>
  <c r="AJ6" i="93"/>
  <c r="AJ6" i="95"/>
  <c r="AJ6" i="92"/>
  <c r="AJ6" i="91"/>
  <c r="AJ6" i="89"/>
  <c r="AJ6" i="88"/>
  <c r="AJ6" i="90"/>
  <c r="AJ6" i="87"/>
  <c r="AJ6" i="86"/>
  <c r="AJ6" i="83"/>
  <c r="AJ6" i="80"/>
  <c r="AJ6" i="85"/>
  <c r="AJ6" i="77"/>
  <c r="AJ6" i="75"/>
  <c r="AJ6" i="73"/>
  <c r="AJ6" i="69"/>
  <c r="AJ6" i="74"/>
  <c r="AJ6" i="67"/>
  <c r="AJ6" i="66"/>
  <c r="AJ6" i="68"/>
  <c r="AJ6" i="51"/>
  <c r="AJ6" i="62"/>
  <c r="AJ6" i="50"/>
  <c r="AJ6" i="52"/>
  <c r="AJ6" i="46"/>
  <c r="AJ6" i="43"/>
  <c r="AJ6" i="49"/>
  <c r="AJ6" i="45"/>
  <c r="AJ6" i="48"/>
  <c r="AJ6" i="44"/>
  <c r="AJ6" i="42"/>
  <c r="AH29" i="62"/>
  <c r="AH28" i="62"/>
  <c r="AH33" i="62"/>
  <c r="AH27" i="62"/>
  <c r="AH32" i="62"/>
  <c r="AH31" i="62"/>
  <c r="BB6" i="10" l="1"/>
  <c r="AY6" i="98"/>
  <c r="AL6" i="96"/>
  <c r="AL6" i="93"/>
  <c r="AL6" i="95"/>
  <c r="AL6" i="94"/>
  <c r="AL6" i="92"/>
  <c r="AL6" i="89"/>
  <c r="AL6" i="91"/>
  <c r="AL6" i="90"/>
  <c r="AL6" i="87"/>
  <c r="AL6" i="88"/>
  <c r="AL6" i="86"/>
  <c r="AL6" i="83"/>
  <c r="AL6" i="80"/>
  <c r="AL6" i="85"/>
  <c r="AL6" i="77"/>
  <c r="AL6" i="75"/>
  <c r="AL6" i="69"/>
  <c r="AL6" i="74"/>
  <c r="AL6" i="73"/>
  <c r="AL6" i="66"/>
  <c r="AL6" i="68"/>
  <c r="AL6" i="67"/>
  <c r="AL6" i="62"/>
  <c r="AL6" i="52"/>
  <c r="AL6" i="51"/>
  <c r="AL6" i="50"/>
  <c r="AL6" i="46"/>
  <c r="AL6" i="49"/>
  <c r="AL6" i="45"/>
  <c r="AL6" i="48"/>
  <c r="AL6" i="44"/>
  <c r="AL6" i="42"/>
  <c r="AL6" i="43"/>
  <c r="AJ28" i="62"/>
  <c r="AJ33" i="62"/>
  <c r="AJ27" i="62"/>
  <c r="AJ32" i="62"/>
  <c r="AJ31" i="62"/>
  <c r="AJ29" i="62"/>
  <c r="BB6" i="98" l="1"/>
  <c r="BD6" i="10"/>
  <c r="BD6" i="98" s="1"/>
  <c r="AN6" i="96"/>
  <c r="AN6" i="93"/>
  <c r="AN6" i="95"/>
  <c r="AN6" i="92"/>
  <c r="AN6" i="91"/>
  <c r="AN6" i="89"/>
  <c r="AN6" i="88"/>
  <c r="AN6" i="94"/>
  <c r="AN6" i="90"/>
  <c r="AN6" i="87"/>
  <c r="AN6" i="86"/>
  <c r="AN6" i="83"/>
  <c r="AN6" i="85"/>
  <c r="AN6" i="77"/>
  <c r="AN6" i="75"/>
  <c r="AN6" i="80"/>
  <c r="AN6" i="74"/>
  <c r="AN6" i="73"/>
  <c r="AN6" i="69"/>
  <c r="AN6" i="66"/>
  <c r="AN6" i="68"/>
  <c r="AN6" i="67"/>
  <c r="AN6" i="62"/>
  <c r="AN6" i="52"/>
  <c r="AN6" i="51"/>
  <c r="AN6" i="49"/>
  <c r="AN6" i="45"/>
  <c r="AN6" i="48"/>
  <c r="AN6" i="44"/>
  <c r="AN6" i="50"/>
  <c r="AN6" i="46"/>
  <c r="AN6" i="42"/>
  <c r="AN6" i="43"/>
  <c r="AL28" i="62"/>
  <c r="AL33" i="62"/>
  <c r="AL27" i="62"/>
  <c r="AL32" i="62"/>
  <c r="AL31" i="62"/>
  <c r="AL29" i="62"/>
  <c r="AQ6" i="93" l="1"/>
  <c r="AQ6" i="96"/>
  <c r="AQ6" i="95"/>
  <c r="AQ6" i="94"/>
  <c r="AQ6" i="91"/>
  <c r="AQ6" i="92"/>
  <c r="AQ6" i="88"/>
  <c r="AQ6" i="90"/>
  <c r="AQ6" i="89"/>
  <c r="AQ6" i="86"/>
  <c r="AQ6" i="87"/>
  <c r="AQ6" i="83"/>
  <c r="AQ6" i="85"/>
  <c r="AQ6" i="77"/>
  <c r="AQ6" i="75"/>
  <c r="AQ6" i="80"/>
  <c r="AQ6" i="74"/>
  <c r="AQ6" i="73"/>
  <c r="AQ6" i="69"/>
  <c r="AQ6" i="66"/>
  <c r="AQ6" i="68"/>
  <c r="AQ6" i="67"/>
  <c r="AQ6" i="52"/>
  <c r="AQ6" i="51"/>
  <c r="AQ6" i="62"/>
  <c r="AQ6" i="49"/>
  <c r="AQ6" i="45"/>
  <c r="AQ6" i="48"/>
  <c r="AQ6" i="44"/>
  <c r="AQ6" i="50"/>
  <c r="AQ6" i="46"/>
  <c r="AQ6" i="43"/>
  <c r="AQ6" i="42"/>
  <c r="AN33" i="62"/>
  <c r="AN27" i="62"/>
  <c r="AN32" i="62"/>
  <c r="AN31" i="62"/>
  <c r="AN29" i="62"/>
  <c r="AN28" i="62"/>
  <c r="AS6" i="96" l="1"/>
  <c r="AS6" i="95"/>
  <c r="AS6" i="94"/>
  <c r="AS6" i="91"/>
  <c r="AS6" i="93"/>
  <c r="AS6" i="92"/>
  <c r="AS6" i="90"/>
  <c r="AS6" i="89"/>
  <c r="AS6" i="88"/>
  <c r="AS6" i="86"/>
  <c r="AS6" i="87"/>
  <c r="AS6" i="83"/>
  <c r="AS6" i="77"/>
  <c r="AS6" i="75"/>
  <c r="AS6" i="80"/>
  <c r="AS6" i="85"/>
  <c r="AS6" i="74"/>
  <c r="AS6" i="73"/>
  <c r="AS6" i="69"/>
  <c r="AS6" i="68"/>
  <c r="AS6" i="67"/>
  <c r="AS6" i="66"/>
  <c r="AS6" i="52"/>
  <c r="AS6" i="51"/>
  <c r="AS6" i="62"/>
  <c r="AS6" i="50"/>
  <c r="AS6" i="45"/>
  <c r="AS6" i="48"/>
  <c r="AS6" i="44"/>
  <c r="AS6" i="46"/>
  <c r="AS6" i="49"/>
  <c r="AS6" i="42"/>
  <c r="AS6" i="43"/>
  <c r="AQ33" i="62"/>
  <c r="AQ27" i="62"/>
  <c r="AQ32" i="62"/>
  <c r="AQ31" i="62"/>
  <c r="AQ29" i="62"/>
  <c r="AQ28" i="62"/>
  <c r="AU6" i="96" l="1"/>
  <c r="AU6" i="95"/>
  <c r="AU6" i="94"/>
  <c r="AU6" i="91"/>
  <c r="AU6" i="93"/>
  <c r="AU6" i="92"/>
  <c r="AU6" i="88"/>
  <c r="AU6" i="90"/>
  <c r="AU6" i="89"/>
  <c r="AU6" i="87"/>
  <c r="AU6" i="83"/>
  <c r="AU6" i="86"/>
  <c r="AU6" i="75"/>
  <c r="AU6" i="80"/>
  <c r="AU6" i="85"/>
  <c r="AU6" i="77"/>
  <c r="AU6" i="74"/>
  <c r="AU6" i="73"/>
  <c r="AU6" i="69"/>
  <c r="AU6" i="68"/>
  <c r="AU6" i="67"/>
  <c r="AU6" i="66"/>
  <c r="AU6" i="52"/>
  <c r="AU6" i="51"/>
  <c r="AU6" i="62"/>
  <c r="AU6" i="48"/>
  <c r="AU6" i="44"/>
  <c r="AU6" i="46"/>
  <c r="AU6" i="50"/>
  <c r="AU6" i="49"/>
  <c r="AU6" i="45"/>
  <c r="AU6" i="42"/>
  <c r="AU6" i="43"/>
  <c r="AS32" i="62"/>
  <c r="AS31" i="62"/>
  <c r="AS29" i="62"/>
  <c r="AS28" i="62"/>
  <c r="AS33" i="62"/>
  <c r="AS27" i="62"/>
  <c r="AW6" i="96" l="1"/>
  <c r="AW6" i="94"/>
  <c r="AW6" i="93"/>
  <c r="AW6" i="95"/>
  <c r="AW6" i="92"/>
  <c r="AW6" i="90"/>
  <c r="AW6" i="91"/>
  <c r="AW6" i="89"/>
  <c r="AW6" i="88"/>
  <c r="AW6" i="87"/>
  <c r="AW6" i="83"/>
  <c r="AW6" i="86"/>
  <c r="AW6" i="75"/>
  <c r="AW6" i="80"/>
  <c r="AW6" i="85"/>
  <c r="AW6" i="77"/>
  <c r="AW6" i="73"/>
  <c r="AW6" i="69"/>
  <c r="AW6" i="74"/>
  <c r="AW6" i="67"/>
  <c r="AW6" i="66"/>
  <c r="AW6" i="68"/>
  <c r="AW6" i="51"/>
  <c r="AW6" i="62"/>
  <c r="AW6" i="52"/>
  <c r="AW6" i="48"/>
  <c r="AW6" i="44"/>
  <c r="AW6" i="46"/>
  <c r="AW6" i="50"/>
  <c r="AW6" i="49"/>
  <c r="AW6" i="45"/>
  <c r="AW6" i="43"/>
  <c r="AW6" i="42"/>
  <c r="AU31" i="62"/>
  <c r="AU29" i="62"/>
  <c r="AU28" i="62"/>
  <c r="AU33" i="62"/>
  <c r="AU27" i="62"/>
  <c r="AU32" i="62"/>
  <c r="AY6" i="96" l="1"/>
  <c r="AY6" i="94"/>
  <c r="AY6" i="93"/>
  <c r="AY6" i="95"/>
  <c r="AY6" i="92"/>
  <c r="AY6" i="91"/>
  <c r="AY6" i="90"/>
  <c r="AY6" i="89"/>
  <c r="AY6" i="88"/>
  <c r="AY6" i="87"/>
  <c r="AY6" i="83"/>
  <c r="AY6" i="85"/>
  <c r="AY6" i="86"/>
  <c r="AY6" i="75"/>
  <c r="AY6" i="80"/>
  <c r="AY6" i="77"/>
  <c r="AY6" i="73"/>
  <c r="AY6" i="69"/>
  <c r="AY6" i="74"/>
  <c r="AY6" i="67"/>
  <c r="AY6" i="66"/>
  <c r="AY6" i="68"/>
  <c r="AY6" i="51"/>
  <c r="AY6" i="62"/>
  <c r="AY6" i="52"/>
  <c r="AY6" i="44"/>
  <c r="AY6" i="46"/>
  <c r="AY6" i="50"/>
  <c r="AY6" i="43"/>
  <c r="AY6" i="49"/>
  <c r="AY6" i="45"/>
  <c r="AY6" i="48"/>
  <c r="AY6" i="42"/>
  <c r="AW31" i="62"/>
  <c r="AW29" i="62"/>
  <c r="AW28" i="62"/>
  <c r="AW33" i="62"/>
  <c r="AW27" i="62"/>
  <c r="AW32" i="62"/>
  <c r="AY29" i="62" l="1"/>
  <c r="AY28" i="62"/>
  <c r="AY33" i="62"/>
  <c r="AY27" i="62"/>
  <c r="AY32" i="62"/>
  <c r="AY31" i="62"/>
  <c r="BB6" i="96"/>
  <c r="BB6" i="94"/>
  <c r="BB6" i="93"/>
  <c r="BB6" i="95"/>
  <c r="BB6" i="92"/>
  <c r="BB6" i="91"/>
  <c r="BB6" i="89"/>
  <c r="BB6" i="88"/>
  <c r="BB6" i="90"/>
  <c r="BB6" i="86"/>
  <c r="BB6" i="87"/>
  <c r="BB6" i="83"/>
  <c r="BB6" i="80"/>
  <c r="BB6" i="85"/>
  <c r="BB6" i="77"/>
  <c r="BB6" i="75"/>
  <c r="BB6" i="73"/>
  <c r="BB6" i="69"/>
  <c r="BB6" i="74"/>
  <c r="BB6" i="67"/>
  <c r="BB6" i="66"/>
  <c r="BB6" i="68"/>
  <c r="BB6" i="51"/>
  <c r="BB6" i="62"/>
  <c r="BB6" i="50"/>
  <c r="BB6" i="52"/>
  <c r="BB6" i="46"/>
  <c r="BB6" i="43"/>
  <c r="BB6" i="49"/>
  <c r="BB6" i="45"/>
  <c r="BB6" i="48"/>
  <c r="BB6" i="44"/>
  <c r="BB6" i="42"/>
  <c r="BB28" i="62" l="1"/>
  <c r="BB33" i="62"/>
  <c r="BB27" i="62"/>
  <c r="BB32" i="62"/>
  <c r="BB31" i="62"/>
  <c r="BB29" i="62"/>
  <c r="BD6" i="96"/>
  <c r="BD6" i="93"/>
  <c r="BD6" i="95"/>
  <c r="BD6" i="92"/>
  <c r="BD6" i="94"/>
  <c r="BD6" i="89"/>
  <c r="BD6" i="91"/>
  <c r="BD6" i="90"/>
  <c r="BD6" i="88"/>
  <c r="BD6" i="87"/>
  <c r="BD6" i="86"/>
  <c r="BD6" i="83"/>
  <c r="BD6" i="80"/>
  <c r="BD6" i="85"/>
  <c r="BD6" i="77"/>
  <c r="BD6" i="75"/>
  <c r="BD6" i="69"/>
  <c r="BD6" i="74"/>
  <c r="BD6" i="73"/>
  <c r="BD6" i="66"/>
  <c r="BD6" i="68"/>
  <c r="BD6" i="67"/>
  <c r="BD6" i="62"/>
  <c r="BD6" i="52"/>
  <c r="BD6" i="51"/>
  <c r="BD6" i="46"/>
  <c r="BD6" i="50"/>
  <c r="BD6" i="49"/>
  <c r="BD6" i="45"/>
  <c r="BD6" i="48"/>
  <c r="BD6" i="44"/>
  <c r="BD6" i="43"/>
  <c r="BD6" i="42"/>
  <c r="BD28" i="62" l="1"/>
  <c r="BD33" i="62"/>
  <c r="BD27" i="62"/>
  <c r="BD32" i="62"/>
  <c r="BD31" i="62"/>
  <c r="BD29" i="62"/>
  <c r="BF6" i="96"/>
  <c r="BF6" i="93"/>
  <c r="BF6" i="95"/>
  <c r="BF6" i="92"/>
  <c r="BF6" i="91"/>
  <c r="BF6" i="94"/>
  <c r="BF6" i="89"/>
  <c r="BF6" i="88"/>
  <c r="BF6" i="90"/>
  <c r="BF6" i="87"/>
  <c r="BF6" i="85"/>
  <c r="BF6" i="86"/>
  <c r="BF6" i="83"/>
  <c r="BF6" i="77"/>
  <c r="BF6" i="75"/>
  <c r="BF6" i="80"/>
  <c r="BF6" i="74"/>
  <c r="BF6" i="73"/>
  <c r="BF6" i="69"/>
  <c r="BF6" i="66"/>
  <c r="BF6" i="68"/>
  <c r="BF6" i="67"/>
  <c r="BF6" i="62"/>
  <c r="BF6" i="52"/>
  <c r="BF6" i="51"/>
  <c r="BF6" i="50"/>
  <c r="BF6" i="49"/>
  <c r="BF6" i="45"/>
  <c r="BF6" i="48"/>
  <c r="BF6" i="44"/>
  <c r="BF6" i="46"/>
  <c r="BF6" i="43"/>
  <c r="BF6" i="42"/>
  <c r="BF33" i="62" l="1"/>
  <c r="BF27" i="62"/>
  <c r="BF32" i="62"/>
  <c r="BF31" i="62"/>
  <c r="BF29" i="62"/>
  <c r="BF28" i="62"/>
  <c r="BH6" i="96"/>
  <c r="BH6" i="93"/>
  <c r="BH6" i="95"/>
  <c r="BH6" i="94"/>
  <c r="BH6" i="91"/>
  <c r="BH6" i="88"/>
  <c r="BH6" i="90"/>
  <c r="BH6" i="89"/>
  <c r="BH6" i="92"/>
  <c r="BH6" i="86"/>
  <c r="BH6" i="83"/>
  <c r="BH6" i="87"/>
  <c r="BH6" i="85"/>
  <c r="BH6" i="77"/>
  <c r="BH6" i="75"/>
  <c r="BH6" i="80"/>
  <c r="BH6" i="74"/>
  <c r="BH6" i="73"/>
  <c r="BH6" i="69"/>
  <c r="BH6" i="66"/>
  <c r="BH6" i="68"/>
  <c r="BH6" i="67"/>
  <c r="BH6" i="52"/>
  <c r="BH6" i="51"/>
  <c r="BH6" i="62"/>
  <c r="BH6" i="50"/>
  <c r="BH6" i="49"/>
  <c r="BH6" i="45"/>
  <c r="BH6" i="48"/>
  <c r="BH6" i="44"/>
  <c r="BH6" i="46"/>
  <c r="BH6" i="43"/>
  <c r="BH6" i="42"/>
  <c r="BJ6" i="95" l="1"/>
  <c r="BJ6" i="94"/>
  <c r="BJ6" i="93"/>
  <c r="BJ6" i="91"/>
  <c r="BJ6" i="92"/>
  <c r="BJ6" i="90"/>
  <c r="BJ6" i="96"/>
  <c r="BJ6" i="89"/>
  <c r="BJ6" i="88"/>
  <c r="BJ6" i="86"/>
  <c r="BJ6" i="83"/>
  <c r="BJ6" i="87"/>
  <c r="BJ6" i="77"/>
  <c r="BJ6" i="85"/>
  <c r="BJ6" i="75"/>
  <c r="BJ6" i="80"/>
  <c r="BJ6" i="74"/>
  <c r="BJ6" i="73"/>
  <c r="BJ6" i="69"/>
  <c r="BJ6" i="68"/>
  <c r="BJ6" i="67"/>
  <c r="BJ6" i="66"/>
  <c r="BJ6" i="52"/>
  <c r="BJ6" i="51"/>
  <c r="BJ6" i="62"/>
  <c r="BJ6" i="50"/>
  <c r="BJ6" i="45"/>
  <c r="BJ6" i="48"/>
  <c r="BJ6" i="44"/>
  <c r="BJ6" i="46"/>
  <c r="BJ6" i="49"/>
  <c r="BJ6" i="43"/>
  <c r="BJ6" i="42"/>
  <c r="BH33" i="62"/>
  <c r="BH27" i="62"/>
  <c r="BH32" i="62"/>
  <c r="BH31" i="62"/>
  <c r="BH29" i="62"/>
  <c r="BH28" i="62"/>
  <c r="BJ31" i="68" l="1"/>
  <c r="BJ29" i="68"/>
  <c r="BJ28" i="68"/>
  <c r="BJ33" i="68"/>
  <c r="BJ27" i="68"/>
  <c r="BJ32" i="68"/>
  <c r="BJ32" i="62"/>
  <c r="BJ31" i="62"/>
  <c r="BJ29" i="62"/>
  <c r="BJ28" i="62"/>
  <c r="BJ33" i="62"/>
  <c r="BJ27" i="62"/>
  <c r="B27" i="101"/>
  <c r="B67" i="101"/>
  <c r="B10" i="101"/>
  <c r="B98" i="101"/>
  <c r="B65" i="101"/>
  <c r="B24" i="101"/>
  <c r="B30" i="101"/>
  <c r="B70" i="101"/>
  <c r="B41" i="101"/>
  <c r="B38" i="101"/>
  <c r="B54" i="101"/>
  <c r="B5" i="101"/>
  <c r="B123" i="101"/>
  <c r="B69" i="101"/>
  <c r="B11" i="101"/>
  <c r="B102" i="101"/>
  <c r="B56" i="101"/>
  <c r="B18" i="101"/>
  <c r="B104" i="101"/>
  <c r="B57" i="101"/>
  <c r="B122" i="101"/>
  <c r="B61" i="101"/>
  <c r="B19" i="101"/>
  <c r="B127" i="101"/>
  <c r="B45" i="101"/>
  <c r="B23" i="101"/>
  <c r="B75" i="101"/>
  <c r="B60" i="101"/>
  <c r="B73" i="101"/>
  <c r="B25" i="101"/>
  <c r="B35" i="101"/>
  <c r="B40" i="101"/>
  <c r="B124" i="101"/>
  <c r="B88" i="101"/>
  <c r="B95" i="101"/>
  <c r="B28" i="101"/>
  <c r="B119" i="101"/>
  <c r="B107" i="101"/>
  <c r="B91" i="101"/>
  <c r="B21" i="101"/>
  <c r="B103" i="101"/>
  <c r="B90" i="101"/>
  <c r="B42" i="101"/>
  <c r="B101" i="101"/>
  <c r="B53" i="101"/>
  <c r="B87" i="101"/>
  <c r="B46" i="101"/>
  <c r="B44" i="101"/>
  <c r="B43" i="101"/>
  <c r="B96" i="101"/>
  <c r="B116" i="101"/>
  <c r="B37" i="101"/>
  <c r="B108" i="101"/>
  <c r="B58" i="101"/>
  <c r="B6" i="101"/>
  <c r="B129" i="101"/>
  <c r="B111" i="101"/>
  <c r="B84" i="101"/>
  <c r="B106" i="101"/>
  <c r="B125" i="101"/>
  <c r="B115" i="101"/>
  <c r="B126" i="101"/>
  <c r="B47" i="101"/>
  <c r="B17" i="101"/>
  <c r="B16" i="101"/>
  <c r="B63" i="101"/>
  <c r="B72" i="101"/>
  <c r="B32" i="101"/>
  <c r="B59" i="101"/>
  <c r="B51" i="101"/>
  <c r="B71" i="101"/>
  <c r="B89" i="101"/>
  <c r="B97" i="101"/>
  <c r="B12" i="101"/>
  <c r="B128" i="101"/>
  <c r="B110" i="101"/>
  <c r="B100" i="101"/>
  <c r="B113" i="101"/>
  <c r="B105" i="101"/>
  <c r="B120" i="101"/>
  <c r="B94" i="101"/>
  <c r="B85" i="101"/>
  <c r="B86" i="101"/>
  <c r="B33" i="101"/>
  <c r="B66" i="101"/>
  <c r="B117" i="101"/>
  <c r="B68" i="101"/>
  <c r="B55" i="101"/>
  <c r="B99" i="101"/>
  <c r="B50" i="101"/>
  <c r="B93" i="101"/>
  <c r="B121" i="101"/>
  <c r="B79" i="101"/>
  <c r="B62" i="101"/>
  <c r="B92" i="101"/>
  <c r="B8" i="101"/>
  <c r="B49" i="101"/>
  <c r="B31" i="101"/>
  <c r="B39" i="101"/>
  <c r="B109" i="101"/>
  <c r="B64" i="101"/>
  <c r="B118" i="101"/>
  <c r="B34" i="101"/>
  <c r="B81" i="101"/>
  <c r="B52" i="101"/>
  <c r="B7" i="101"/>
  <c r="B36" i="101"/>
  <c r="B26" i="101"/>
  <c r="B29" i="101"/>
  <c r="B76" i="101"/>
  <c r="B48" i="101"/>
  <c r="B15" i="101"/>
  <c r="B22" i="101"/>
  <c r="B74" i="101"/>
  <c r="B83" i="101"/>
  <c r="B112" i="101"/>
  <c r="B82" i="101"/>
  <c r="B13" i="101"/>
  <c r="B4" i="101"/>
  <c r="B80" i="101"/>
  <c r="B9" i="101"/>
  <c r="B78" i="101"/>
  <c r="B20" i="101"/>
  <c r="B3" i="101"/>
  <c r="B14" i="101"/>
  <c r="B77" i="101"/>
  <c r="B1" i="101"/>
  <c r="B2" i="101"/>
  <c r="B114" i="101"/>
</calcChain>
</file>

<file path=xl/sharedStrings.xml><?xml version="1.0" encoding="utf-8"?>
<sst xmlns="http://schemas.openxmlformats.org/spreadsheetml/2006/main" count="5306" uniqueCount="487">
  <si>
    <t>Sınıfı</t>
  </si>
  <si>
    <t>Adı Soyadı</t>
  </si>
  <si>
    <t>S</t>
  </si>
  <si>
    <t>A</t>
  </si>
  <si>
    <t>Pzt</t>
  </si>
  <si>
    <t>Salı</t>
  </si>
  <si>
    <t>Çar</t>
  </si>
  <si>
    <t>Cum</t>
  </si>
  <si>
    <t>Per</t>
  </si>
  <si>
    <t>Nöbetçi Öğretmen İmzası</t>
  </si>
  <si>
    <t>Öğrencinin</t>
  </si>
  <si>
    <t>EYLÜL</t>
  </si>
  <si>
    <t>Şoför İmzası</t>
  </si>
  <si>
    <t>Müdür Yardımcısı</t>
  </si>
  <si>
    <t>Okul Müdürü</t>
  </si>
  <si>
    <t>Sabah</t>
  </si>
  <si>
    <t>Akşam</t>
  </si>
  <si>
    <t>Gelen Öğrenci Sayısı</t>
  </si>
  <si>
    <t>Giden Öğrenci Sayısı</t>
  </si>
  <si>
    <t>YIL:</t>
  </si>
  <si>
    <t>AY:</t>
  </si>
  <si>
    <t>Pazartesi</t>
  </si>
  <si>
    <t>Sal</t>
  </si>
  <si>
    <t>EKİM</t>
  </si>
  <si>
    <t>KASIM</t>
  </si>
  <si>
    <t>ARALIK</t>
  </si>
  <si>
    <t>OCAK</t>
  </si>
  <si>
    <t>ŞUBAT</t>
  </si>
  <si>
    <t>MART</t>
  </si>
  <si>
    <t>NİSAN</t>
  </si>
  <si>
    <t>MAYIS</t>
  </si>
  <si>
    <t>HAZİRAN</t>
  </si>
  <si>
    <t>TAŞIMALI ÖĞRENCİ YOKLAMA LİSTESİ</t>
  </si>
  <si>
    <t>Pts</t>
  </si>
  <si>
    <t>Liste Takvimi</t>
  </si>
  <si>
    <t>S.No</t>
  </si>
  <si>
    <t>Çarşak</t>
  </si>
  <si>
    <t>Dodurga</t>
  </si>
  <si>
    <t>İsaoğlu</t>
  </si>
  <si>
    <t>Dereköy</t>
  </si>
  <si>
    <t>Darıözü</t>
  </si>
  <si>
    <t>Ek Gün</t>
  </si>
  <si>
    <t>1. Servis</t>
  </si>
  <si>
    <t>Güzergâh</t>
  </si>
  <si>
    <t>Şoför / Plaka</t>
  </si>
  <si>
    <t>Notlar:</t>
  </si>
  <si>
    <t>2. Servis</t>
  </si>
  <si>
    <t>Kılıçlı</t>
  </si>
  <si>
    <t>Aydoğan</t>
  </si>
  <si>
    <t>Kayaboğazı</t>
  </si>
  <si>
    <t>Kuyuckpnr-Çulhalı</t>
  </si>
  <si>
    <t>G</t>
  </si>
  <si>
    <t>D</t>
  </si>
  <si>
    <t>S.N.</t>
  </si>
  <si>
    <t>Şoför</t>
  </si>
  <si>
    <t>Araç Plakası</t>
  </si>
  <si>
    <t>Telefon</t>
  </si>
  <si>
    <t>Okul Adı:</t>
  </si>
  <si>
    <t>1'inci Servis Listesini Aç</t>
  </si>
  <si>
    <t>2'inci Servis Listesini Aç</t>
  </si>
  <si>
    <t>3'üncü Servis Listesini Aç</t>
  </si>
  <si>
    <t>4'üncü Servis Listesini Aç</t>
  </si>
  <si>
    <t>5'inci Servis Listesini Aç</t>
  </si>
  <si>
    <t>6'ıncı Servis Listesini Aç</t>
  </si>
  <si>
    <t>7'inci Servis Listesini Aç</t>
  </si>
  <si>
    <t>8'inci Servis Listesini Aç</t>
  </si>
  <si>
    <t>9'uncu Servis Listesini Aç</t>
  </si>
  <si>
    <t>10'uncu Servis Listesini Aç</t>
  </si>
  <si>
    <t>11'inci Servis Listesini Aç</t>
  </si>
  <si>
    <t>12'inci Servis Listesini Aç</t>
  </si>
  <si>
    <t>13'üncü Servis Listesini Aç</t>
  </si>
  <si>
    <t>14'üncü Servis Listesini Aç</t>
  </si>
  <si>
    <t>15'inci Servis Listesini Aç</t>
  </si>
  <si>
    <t>16'ıncı Servis Listesini Aç</t>
  </si>
  <si>
    <t>17'inci Servis Listesini Aç</t>
  </si>
  <si>
    <t>18'inci Servis Listesini Aç</t>
  </si>
  <si>
    <t>19'uncu Servis Listesini Aç</t>
  </si>
  <si>
    <t>20'nci Servis Listesini Aç</t>
  </si>
  <si>
    <t>3. Servis</t>
  </si>
  <si>
    <t>4. Servis</t>
  </si>
  <si>
    <t>5. Servis</t>
  </si>
  <si>
    <t>6. Servis</t>
  </si>
  <si>
    <t>7. Servis</t>
  </si>
  <si>
    <t>8. Servis</t>
  </si>
  <si>
    <t>9. Servis</t>
  </si>
  <si>
    <t>10. Servis</t>
  </si>
  <si>
    <t>11. Servis</t>
  </si>
  <si>
    <t>12. Servis</t>
  </si>
  <si>
    <t>13. Servis</t>
  </si>
  <si>
    <t>14. Servis</t>
  </si>
  <si>
    <t>15. Servis</t>
  </si>
  <si>
    <t>16. Servis</t>
  </si>
  <si>
    <t>17. Servis</t>
  </si>
  <si>
    <t>18. Servis</t>
  </si>
  <si>
    <t>19. Servis</t>
  </si>
  <si>
    <t>20. Servis</t>
  </si>
  <si>
    <t>Servis No</t>
  </si>
  <si>
    <t>21'ıncı Servis Listesini Aç</t>
  </si>
  <si>
    <t>22'inci Servis Listesini Aç</t>
  </si>
  <si>
    <t>23'inci Servis Listesini Aç</t>
  </si>
  <si>
    <t>24'uncu Servis Listesini Aç</t>
  </si>
  <si>
    <t>25'nci Servis Listesini Aç</t>
  </si>
  <si>
    <t>26'ıncı Servis Listesini Aç</t>
  </si>
  <si>
    <t>27'inci Servis Listesini Aç</t>
  </si>
  <si>
    <t>28'inci Servis Listesini Aç</t>
  </si>
  <si>
    <t>29'uncu Servis Listesini Aç</t>
  </si>
  <si>
    <t>30'nci Servis Listesini Aç</t>
  </si>
  <si>
    <t>31'ıncı Servis Listesini Aç</t>
  </si>
  <si>
    <t>32'inci Servis Listesini Aç</t>
  </si>
  <si>
    <t>33'inci Servis Listesini Aç</t>
  </si>
  <si>
    <t>34'uncu Servis Listesini Aç</t>
  </si>
  <si>
    <t>35'nci Servis Listesini Aç</t>
  </si>
  <si>
    <t>36'ıncı Servis Listesini Aç</t>
  </si>
  <si>
    <t>37'inci Servis Listesini Aç</t>
  </si>
  <si>
    <t>38'inci Servis Listesini Aç</t>
  </si>
  <si>
    <t>39'uncu Servis Listesini Aç</t>
  </si>
  <si>
    <t>40'nci Servis Listesini Aç</t>
  </si>
  <si>
    <t>MUAMMER KOCATÜRK MESLEKİ VE TEKNİK ANADOLU LİSESİ</t>
  </si>
  <si>
    <t>SERVİS ŞOFÖRÜ ADI</t>
  </si>
  <si>
    <t>ARAÇ PLAKASI</t>
  </si>
  <si>
    <t>TELEFON</t>
  </si>
  <si>
    <t>SERVİS NO</t>
  </si>
  <si>
    <t>KALE</t>
  </si>
  <si>
    <t>DEVELİ MUAMMER KOCATÜRK MESLEKİ VE TEKNİK ANDOLU LİSESİ TAŞIMALI ÖĞRENCİ LİSTESİ</t>
  </si>
  <si>
    <t>S.N</t>
  </si>
  <si>
    <t>SINIFI</t>
  </si>
  <si>
    <t>ADI SOYADI</t>
  </si>
  <si>
    <t>KÖYÜ</t>
  </si>
  <si>
    <t>DURUM</t>
  </si>
  <si>
    <t>AYŞEPINAR</t>
  </si>
  <si>
    <t>AYVAZHACI</t>
  </si>
  <si>
    <t>ÇATALOLUK</t>
  </si>
  <si>
    <t>ÇAYIRÖZÜ</t>
  </si>
  <si>
    <t>ÇOMAKLI</t>
  </si>
  <si>
    <t>ÇÖTEN</t>
  </si>
  <si>
    <t>GAZİ</t>
  </si>
  <si>
    <t>KULPAK</t>
  </si>
  <si>
    <t>SARICA</t>
  </si>
  <si>
    <t>SİNDELHÖYÜK</t>
  </si>
  <si>
    <t>SOYSALLI</t>
  </si>
  <si>
    <t>ŞAHMELİK</t>
  </si>
  <si>
    <t>ŞIHLI</t>
  </si>
  <si>
    <t>YAYLACIK</t>
  </si>
  <si>
    <t>YENİKÖY</t>
  </si>
  <si>
    <t>ZİLE</t>
  </si>
  <si>
    <t>BÜYÜK KÜNYE</t>
  </si>
  <si>
    <t>21. Servis</t>
  </si>
  <si>
    <t>22. Servis</t>
  </si>
  <si>
    <t>23. Servis</t>
  </si>
  <si>
    <t>24. Servis</t>
  </si>
  <si>
    <t>25. Servis</t>
  </si>
  <si>
    <t>26. Servis</t>
  </si>
  <si>
    <t>27. Servis</t>
  </si>
  <si>
    <t>28. Servis</t>
  </si>
  <si>
    <t>29. Servis</t>
  </si>
  <si>
    <t>30. Servis</t>
  </si>
  <si>
    <t>31. Servis</t>
  </si>
  <si>
    <t>32. Servis</t>
  </si>
  <si>
    <t>33. Servis</t>
  </si>
  <si>
    <t>34. Servis</t>
  </si>
  <si>
    <t>35. Servis</t>
  </si>
  <si>
    <t>36. Servis</t>
  </si>
  <si>
    <t>37. Servis</t>
  </si>
  <si>
    <t>38. Servis</t>
  </si>
  <si>
    <t>39. Servis</t>
  </si>
  <si>
    <t>40. Servis</t>
  </si>
  <si>
    <t>İNCESU</t>
  </si>
  <si>
    <t>Sütun1</t>
  </si>
  <si>
    <t>ABDULLAH KAYA</t>
  </si>
  <si>
    <t>KARACAÖREN</t>
  </si>
  <si>
    <t>NO SU</t>
  </si>
  <si>
    <t>yardımcı</t>
  </si>
  <si>
    <t>41. Servis</t>
  </si>
  <si>
    <t>42. Servis</t>
  </si>
  <si>
    <t>43. Servis</t>
  </si>
  <si>
    <t>44. Servis</t>
  </si>
  <si>
    <t>45. Servis</t>
  </si>
  <si>
    <t>41'ıncı Servis Listesini Aç</t>
  </si>
  <si>
    <t>42'inci Servis Listesini Aç</t>
  </si>
  <si>
    <t>43'inci Servis Listesini Aç</t>
  </si>
  <si>
    <t>44'uncu Servis Listesini Aç</t>
  </si>
  <si>
    <t>45'nci Servis Listesini Aç</t>
  </si>
  <si>
    <t>SIRA NOT</t>
  </si>
  <si>
    <t>YEN. KALDIR</t>
  </si>
  <si>
    <t>YASİN KORKMAZ</t>
  </si>
  <si>
    <t>SAMET YALÇIN</t>
  </si>
  <si>
    <t>MUHAMMET MUSTAFA DOĞAN</t>
  </si>
  <si>
    <t>AZİZ TEVFİK ŞAHAN</t>
  </si>
  <si>
    <t>RESUL EZER</t>
  </si>
  <si>
    <t>TURGAY AĞCA</t>
  </si>
  <si>
    <t>HALİL İBRAHİM YEL</t>
  </si>
  <si>
    <t>KADİR ÇETİN</t>
  </si>
  <si>
    <t>SAMET KURT</t>
  </si>
  <si>
    <t>BAYRAM CAN EYVAZ</t>
  </si>
  <si>
    <t>YASİN YILDIR</t>
  </si>
  <si>
    <t>EMİRHAN TOYBIYIK</t>
  </si>
  <si>
    <t>EMİRHAN ŞAHBAZ</t>
  </si>
  <si>
    <t>MUHAMMET BEDİRHAN BÜLBÜL</t>
  </si>
  <si>
    <t>SALİH SEYHAN</t>
  </si>
  <si>
    <t>İSA YAŞAR</t>
  </si>
  <si>
    <t>FURKAN SÜTÇÜ</t>
  </si>
  <si>
    <t>MEHMET DEĞİRMENCİ</t>
  </si>
  <si>
    <t>EPÇE</t>
  </si>
  <si>
    <t>HAVADAN</t>
  </si>
  <si>
    <t>SAFFET AYAN</t>
  </si>
  <si>
    <t>FEVZİ CAN ÇELEN</t>
  </si>
  <si>
    <t>ERDEM ŞİMŞEK</t>
  </si>
  <si>
    <t>HACI AHMET AYHAN</t>
  </si>
  <si>
    <t>HACI ALİ CİNGÖZ</t>
  </si>
  <si>
    <t>ALİ OSMAN GÜLCE</t>
  </si>
  <si>
    <t>MAHSUNİ GÖKTEPE</t>
  </si>
  <si>
    <t>HASAN HÜSEYİN SÜTÇÜ</t>
  </si>
  <si>
    <t>ZEKİ DEMİREZEN</t>
  </si>
  <si>
    <t>GÜNEYYUKARI</t>
  </si>
  <si>
    <t>11C</t>
  </si>
  <si>
    <t>12T</t>
  </si>
  <si>
    <t>Hasan ÖZKAN</t>
  </si>
  <si>
    <t>Emrullah DERE</t>
  </si>
  <si>
    <t>11E</t>
  </si>
  <si>
    <t>MEHMET CAN AŞIK</t>
  </si>
  <si>
    <t>RAMAZAN TÜRKOĞLU</t>
  </si>
  <si>
    <t>10B</t>
  </si>
  <si>
    <t>Recep ERKİN</t>
  </si>
  <si>
    <t>Seyit Taha KUŞ</t>
  </si>
  <si>
    <t>Abdulsamed GÜRSOY</t>
  </si>
  <si>
    <t>VEDAT KAMAN</t>
  </si>
  <si>
    <t>YUNUS EMRE ÇELEN</t>
  </si>
  <si>
    <t>BATUHAN FIRAT</t>
  </si>
  <si>
    <t>YUSUF ALP ERKİN</t>
  </si>
  <si>
    <t>Eyyüp HORASAN</t>
  </si>
  <si>
    <t>SAMET ÖZDEMİR</t>
  </si>
  <si>
    <t xml:space="preserve">SERDAR ÖZDEMİR </t>
  </si>
  <si>
    <t>MUSTAFA YÜCELER</t>
  </si>
  <si>
    <t>HASAN YOZGATLI</t>
  </si>
  <si>
    <t>DENİZ TEKİN GÜLCE </t>
  </si>
  <si>
    <t>ALİ EREN BAL </t>
  </si>
  <si>
    <t>MEHMET SEKİDAĞ</t>
  </si>
  <si>
    <t>Faik SÜTÇÜ</t>
  </si>
  <si>
    <t>Adem Eren TÜRKMEN</t>
  </si>
  <si>
    <t>Ömer Faruk GÖNCÜ</t>
  </si>
  <si>
    <t>Hasan GÖNCÜ</t>
  </si>
  <si>
    <t>BAYRAM SARIKAYA</t>
  </si>
  <si>
    <t>BÜNYAMİN KÖSEOĞLU</t>
  </si>
  <si>
    <t>RAMAZAN ŞAHİN</t>
  </si>
  <si>
    <t>Efe Can ASLAN</t>
  </si>
  <si>
    <t>NUH SEVRİM</t>
  </si>
  <si>
    <t>BEDİRHAN KARACA</t>
  </si>
  <si>
    <t>KABAKLI</t>
  </si>
  <si>
    <t>MEVLÜT BERK</t>
  </si>
  <si>
    <t>11M</t>
  </si>
  <si>
    <t>11T</t>
  </si>
  <si>
    <t>12M</t>
  </si>
  <si>
    <t>12B</t>
  </si>
  <si>
    <t>10E</t>
  </si>
  <si>
    <t>12A</t>
  </si>
  <si>
    <t>12C</t>
  </si>
  <si>
    <t>12E</t>
  </si>
  <si>
    <t>11D</t>
  </si>
  <si>
    <t>10C</t>
  </si>
  <si>
    <t>11B</t>
  </si>
  <si>
    <t>MEHMET CORUK</t>
  </si>
  <si>
    <t>MURAT EFE ERDOĞAN</t>
  </si>
  <si>
    <t>İSMAİL ÇIKILI</t>
  </si>
  <si>
    <t>ÖMER ÖZMEN</t>
  </si>
  <si>
    <t>ÖZEL EĞT.</t>
  </si>
  <si>
    <t>ÖZEL</t>
  </si>
  <si>
    <t>ERDEM EKEN (K. İNCESU)</t>
  </si>
  <si>
    <t>SERVET CAN ÖZTÜRK (Y. MAH)</t>
  </si>
  <si>
    <t>ANIL TUNK  (HASAN ŞAHAN)</t>
  </si>
  <si>
    <t>ÖMER SOLAK</t>
  </si>
  <si>
    <t>TURAN KILIÇ</t>
  </si>
  <si>
    <t>DEREŞİMLİ EŞELİK</t>
  </si>
  <si>
    <t>SARAYCIK SARIKAYA</t>
  </si>
  <si>
    <t>9A</t>
  </si>
  <si>
    <t>AHMET EREN ÖZCAN</t>
  </si>
  <si>
    <t>YAZIBAŞI</t>
  </si>
  <si>
    <t xml:space="preserve">GÜMÜŞÖREN </t>
  </si>
  <si>
    <t>9T</t>
  </si>
  <si>
    <t>9E</t>
  </si>
  <si>
    <t>EREN TANGUT</t>
  </si>
  <si>
    <t>OSMAN EFE TÜRK</t>
  </si>
  <si>
    <t>HÜSEYİN MERT DOĞAN</t>
  </si>
  <si>
    <t>Mustafa Can KAMAN</t>
  </si>
  <si>
    <t>OSMAN TALHA ORUÇ</t>
  </si>
  <si>
    <t>NEVZAT ÇAKMAKAYA</t>
  </si>
  <si>
    <t>FURKAN HAMDİ KARABACAK</t>
  </si>
  <si>
    <t>9ATP</t>
  </si>
  <si>
    <t>9H</t>
  </si>
  <si>
    <t>9C</t>
  </si>
  <si>
    <t>9B</t>
  </si>
  <si>
    <t>SERVİS GÜZERGAHI</t>
  </si>
  <si>
    <t>KÜÇÜK KÜNYE</t>
  </si>
  <si>
    <t>YENİCE - HÜSEYİNLİ</t>
  </si>
  <si>
    <t>TAŞINAN 
Ö. SAYISI</t>
  </si>
  <si>
    <t>GELİŞ İMZA</t>
  </si>
  <si>
    <t>GİDİŞ İMZA</t>
  </si>
  <si>
    <t>TAŞIMA HATTI</t>
  </si>
  <si>
    <t>ÖĞRENCİ
SAYISI</t>
  </si>
  <si>
    <t>TAŞIMA FİRMASI</t>
  </si>
  <si>
    <t>PLAKA</t>
  </si>
  <si>
    <t>GELEN ÖĞRENCİ SAYISI</t>
  </si>
  <si>
    <t>SABAH TESLİM SAATİ</t>
  </si>
  <si>
    <t xml:space="preserve">
TAŞIMA ŞOFÖRÜ İMZA
(SABAH) </t>
  </si>
  <si>
    <t>ŞOFÖR ADI SOYADI</t>
  </si>
  <si>
    <t>GİDEN ÖĞRENCİ SAYISI</t>
  </si>
  <si>
    <t>AKŞAM TESLİM SAATİ</t>
  </si>
  <si>
    <t xml:space="preserve">
TAŞIMA ŞOFÖRÜ İMZA
(AKŞAM)</t>
  </si>
  <si>
    <t>Toplam Öğrenci Sayısı</t>
  </si>
  <si>
    <t>Tarih</t>
  </si>
  <si>
    <t>…………../……....2023          / ………………………….</t>
  </si>
  <si>
    <t>NÖBETÇİ MÜDÜR YRD.</t>
  </si>
  <si>
    <t>İMZA(SABAH)</t>
  </si>
  <si>
    <t>İMZA(AKŞAM)</t>
  </si>
  <si>
    <t>NÖBETÇİ ÖĞRETMEN 
(SABAH)</t>
  </si>
  <si>
    <t>İMZA</t>
  </si>
  <si>
    <t>NÖBETÇİ ÖĞRETMEN 
(AKŞAM)</t>
  </si>
  <si>
    <t>…………………………</t>
  </si>
  <si>
    <t>……………………</t>
  </si>
  <si>
    <t>Adı ve Soyadı:……………….…………….</t>
  </si>
  <si>
    <t>……………………….</t>
  </si>
  <si>
    <t>Adı ve Soyadı:……………...……………….</t>
  </si>
  <si>
    <r>
      <rPr>
        <b/>
        <sz val="12"/>
        <color theme="1"/>
        <rFont val="Times New Roman"/>
        <family val="1"/>
        <charset val="162"/>
      </rPr>
      <t xml:space="preserve">ŞOFÖRLER VE ARAÇLAR İLE İLGİLİ AÇIKLAMALAR </t>
    </r>
    <r>
      <rPr>
        <b/>
        <i/>
        <u/>
        <sz val="12"/>
        <color theme="1"/>
        <rFont val="Times New Roman"/>
        <family val="1"/>
        <charset val="162"/>
      </rPr>
      <t>(SABAH)</t>
    </r>
    <r>
      <rPr>
        <sz val="12"/>
        <color theme="1"/>
        <rFont val="Times New Roman"/>
        <family val="1"/>
        <charset val="162"/>
      </rPr>
      <t>: 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  </r>
  </si>
  <si>
    <r>
      <rPr>
        <b/>
        <sz val="12"/>
        <color theme="1"/>
        <rFont val="Times New Roman"/>
        <family val="1"/>
        <charset val="162"/>
      </rPr>
      <t xml:space="preserve">ŞOFÖRLER VE ARAÇLAR İLE İLGİLİ AÇIKLAMALAR </t>
    </r>
    <r>
      <rPr>
        <b/>
        <i/>
        <u/>
        <sz val="12"/>
        <color theme="1"/>
        <rFont val="Times New Roman"/>
        <family val="1"/>
        <charset val="162"/>
      </rPr>
      <t>(AKŞAM):</t>
    </r>
    <r>
      <rPr>
        <sz val="12"/>
        <color theme="1"/>
        <rFont val="Times New Roman"/>
        <family val="1"/>
        <charset val="162"/>
      </rPr>
      <t xml:space="preserve"> 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  </r>
  </si>
  <si>
    <t>………………</t>
  </si>
  <si>
    <t>EFE TEMİZLİK TUR</t>
  </si>
  <si>
    <t>VİP ÖZEL</t>
  </si>
  <si>
    <t>DEVELİ ERCİYES</t>
  </si>
  <si>
    <t xml:space="preserve">Adı ve Soyadı: </t>
  </si>
  <si>
    <t>MUSTAFA DALKALI</t>
  </si>
  <si>
    <t>AHMET EFE AFŞAR</t>
  </si>
  <si>
    <r>
      <t xml:space="preserve">MUAMMER KOCATÜRK MESLEKİ VE TEKNİK ANADOLU LİSESİ 2023/2024 EĞİTİM VE ÖĞRETİM YILI 
                                                                      TAŞIMALI ÖĞRENCİ GÜNLUK ARAÇ VE ŞOFÖR TAKİP ÇİZELGESİ                                                                            </t>
    </r>
    <r>
      <rPr>
        <b/>
        <sz val="20"/>
        <color indexed="8"/>
        <rFont val="Times New Roman"/>
        <family val="1"/>
        <charset val="162"/>
      </rPr>
      <t xml:space="preserve"> 07/02/2024</t>
    </r>
  </si>
  <si>
    <t>38 S 7624</t>
  </si>
  <si>
    <t>ABDULLAH PAKİM</t>
  </si>
  <si>
    <t>NÖBETÇİ MDR. YRD.</t>
  </si>
  <si>
    <t xml:space="preserve">NÖBETÇİ ÖĞRETMEN </t>
  </si>
  <si>
    <t>SABAH  İMZA</t>
  </si>
  <si>
    <t>AKŞAM  İMZA</t>
  </si>
  <si>
    <t>………………………………..</t>
  </si>
  <si>
    <t>………………………………….</t>
  </si>
  <si>
    <t xml:space="preserve">ŞOFÖRLER VE ARAÇLAR İLE İLGİLİ AÇIKLAMALAR </t>
  </si>
  <si>
    <t>MUHAMMET İSA  YAVUZ</t>
  </si>
  <si>
    <t>MİLLİDERE</t>
  </si>
  <si>
    <t>VELİ KARACA</t>
  </si>
  <si>
    <t>10H</t>
  </si>
  <si>
    <t>12D</t>
  </si>
  <si>
    <t>10A</t>
  </si>
  <si>
    <t>EŞELİK</t>
  </si>
  <si>
    <t>HÜSEYİNLİ</t>
  </si>
  <si>
    <t>SARAYCIK</t>
  </si>
  <si>
    <t>SARIKAYA</t>
  </si>
  <si>
    <t>YENİCE</t>
  </si>
  <si>
    <t>UBEYD AHMED ELHASAN</t>
  </si>
  <si>
    <t>BEDİRHAN VOLKAN ANDIÇ</t>
  </si>
  <si>
    <t>ABDULLAH KARA</t>
  </si>
  <si>
    <t>ABDULSAMED ARSLAN</t>
  </si>
  <si>
    <t>ABDULSAMED ÖZKAN</t>
  </si>
  <si>
    <t>AHMET KARAGÖZ</t>
  </si>
  <si>
    <t>KARACAVİRAN</t>
  </si>
  <si>
    <t>AHMET TOKER</t>
  </si>
  <si>
    <t>ALİHAN GEDİK</t>
  </si>
  <si>
    <t>DAVUT AYCIL</t>
  </si>
  <si>
    <t>EBUZER SEYHAN</t>
  </si>
  <si>
    <t>EMİN EFE KÖROĞLU</t>
  </si>
  <si>
    <t>EMİRHAN GÖKDEMİR</t>
  </si>
  <si>
    <t>9D</t>
  </si>
  <si>
    <t>EMRULLAH KAPLAN</t>
  </si>
  <si>
    <t>ERAY TOKER</t>
  </si>
  <si>
    <t>ERTUĞRUL DEMİRCİ</t>
  </si>
  <si>
    <t>ERTUĞRUL EFE DOĞAN</t>
  </si>
  <si>
    <t>ERTUĞRUL OSMAN BULUT</t>
  </si>
  <si>
    <t>ESAT DOĞAN</t>
  </si>
  <si>
    <t>GÖKHAN UÇDU</t>
  </si>
  <si>
    <t>HACI EMİN ÖZBAŞARAN</t>
  </si>
  <si>
    <t>HASAN ÖZBEY</t>
  </si>
  <si>
    <t>HİKMET DAĞLI</t>
  </si>
  <si>
    <t>HÜSEYİN ÖZBEY</t>
  </si>
  <si>
    <t>HÜSEYİN TUNCER</t>
  </si>
  <si>
    <t>MAHMUT DOĞAN</t>
  </si>
  <si>
    <t>MEHMET BOZKURT</t>
  </si>
  <si>
    <t>BAKIRDAĞI</t>
  </si>
  <si>
    <t>MERT CAN DEVELİOĞLU</t>
  </si>
  <si>
    <t>MERT MURTAZA BATI</t>
  </si>
  <si>
    <t>MEVLÜT BALTACI</t>
  </si>
  <si>
    <t>MİTHAT ŞAHAN</t>
  </si>
  <si>
    <t>MUHARREM EREN ŞİPAL</t>
  </si>
  <si>
    <t>MUSTAFA BALKAŞ</t>
  </si>
  <si>
    <t>MUSTAFA EREN OĞUZ</t>
  </si>
  <si>
    <t>MUSTAFA SERÇE</t>
  </si>
  <si>
    <t>MUSTAFA ŞENER</t>
  </si>
  <si>
    <t>ÖMER BULUT</t>
  </si>
  <si>
    <t>SALİH AKKOR</t>
  </si>
  <si>
    <t>SEFA KARAKAYA</t>
  </si>
  <si>
    <t>SELİM YEDİOK</t>
  </si>
  <si>
    <t>SELMAN SATIR</t>
  </si>
  <si>
    <t>SEMİH ALİ AŞIK</t>
  </si>
  <si>
    <t>ŞÜKRÜ ERKEN</t>
  </si>
  <si>
    <t>YİĞİT TÜRKOĞLU</t>
  </si>
  <si>
    <t>YUNUS EMRE ÇİFTÇİ</t>
  </si>
  <si>
    <t>YUNUS EMRE GÜLER</t>
  </si>
  <si>
    <t>YUSUF KURTOĞLU</t>
  </si>
  <si>
    <t>YUSUF YİĞİT SÜTÇÜ</t>
  </si>
  <si>
    <t>RAMAZAN KILIÇ</t>
  </si>
  <si>
    <t>MEHMET ÇELEN</t>
  </si>
  <si>
    <t>MEHMET ÖZKAN</t>
  </si>
  <si>
    <t>YENİ</t>
  </si>
  <si>
    <t>11-D</t>
  </si>
  <si>
    <t>9-ATL</t>
  </si>
  <si>
    <t>HASAN ÖZKAN</t>
  </si>
  <si>
    <t>SEYİT TAHA KUŞ</t>
  </si>
  <si>
    <t>RECEP ERKİN</t>
  </si>
  <si>
    <t>MUSTAFA CAN KAMAN</t>
  </si>
  <si>
    <t>MUHAMMED MUSTAFA DOĞAN</t>
  </si>
  <si>
    <t>ABDÜLSAMED GÜRSOY</t>
  </si>
  <si>
    <t>EYÜP HORASAN</t>
  </si>
  <si>
    <t>ERDEM OLGUN</t>
  </si>
  <si>
    <t>SERDAR ÖZDEMİR</t>
  </si>
  <si>
    <t>DENİZ TEKİN GÜLCE</t>
  </si>
  <si>
    <t>ALİ EREN BAL</t>
  </si>
  <si>
    <t>BİLAL SARIOĞLU</t>
  </si>
  <si>
    <t>HASAN GÖNCÜ</t>
  </si>
  <si>
    <t>ADEM EREN TÜRKMEN</t>
  </si>
  <si>
    <t>GELEN ÖĞRENCİ
SAYISI</t>
  </si>
  <si>
    <t>GİDEN ÖĞRENCİ
SAYISI</t>
  </si>
  <si>
    <t>12-A</t>
  </si>
  <si>
    <t>12-C</t>
  </si>
  <si>
    <t>9-B</t>
  </si>
  <si>
    <t>9-F</t>
  </si>
  <si>
    <t>11-E</t>
  </si>
  <si>
    <t>9-C</t>
  </si>
  <si>
    <t>9-ATP</t>
  </si>
  <si>
    <t>10-B</t>
  </si>
  <si>
    <t>10-C</t>
  </si>
  <si>
    <t>9-H</t>
  </si>
  <si>
    <t>9-E</t>
  </si>
  <si>
    <t>12-D</t>
  </si>
  <si>
    <t>9-A</t>
  </si>
  <si>
    <t>9-D</t>
  </si>
  <si>
    <t>11-T</t>
  </si>
  <si>
    <t>10-ATP</t>
  </si>
  <si>
    <t>10-A</t>
  </si>
  <si>
    <t>11-C</t>
  </si>
  <si>
    <t>10-H</t>
  </si>
  <si>
    <t>12-M</t>
  </si>
  <si>
    <t>11-B</t>
  </si>
  <si>
    <t>10-E</t>
  </si>
  <si>
    <t>12-E</t>
  </si>
  <si>
    <t>12-B</t>
  </si>
  <si>
    <t>12-T</t>
  </si>
  <si>
    <t>ALİ ULUSAN</t>
  </si>
  <si>
    <t>İRFAN ULUSAN</t>
  </si>
  <si>
    <t>UMUT ÇOKKAŞ</t>
  </si>
  <si>
    <t>ÜMİT KILIÇ</t>
  </si>
  <si>
    <t>ZAFER ŞAHİN</t>
  </si>
  <si>
    <t xml:space="preserve"> </t>
  </si>
  <si>
    <t xml:space="preserve">38 S 7675 </t>
  </si>
  <si>
    <t>38 S 7626</t>
  </si>
  <si>
    <t>38 S 7670</t>
  </si>
  <si>
    <t>FATİH YILDIZ</t>
  </si>
  <si>
    <t>38 S 7649</t>
  </si>
  <si>
    <t>ABDÜLKADİR KIDAM</t>
  </si>
  <si>
    <t>38 S 7651</t>
  </si>
  <si>
    <t>OSMAN KARAGÖZ</t>
  </si>
  <si>
    <t>38 S 625</t>
  </si>
  <si>
    <t>ŞÜKRÜ ŞAHİN</t>
  </si>
  <si>
    <t>38 S 7696</t>
  </si>
  <si>
    <t>UĞUR TURAN</t>
  </si>
  <si>
    <t>38 S 7638</t>
  </si>
  <si>
    <t>ALİ ARGAN</t>
  </si>
  <si>
    <t>FATİH ÇİMEN</t>
  </si>
  <si>
    <t>38 S 7653</t>
  </si>
  <si>
    <t>38 S 7642</t>
  </si>
  <si>
    <t>ÖMER EROĞLU</t>
  </si>
  <si>
    <t>38 S 7659</t>
  </si>
  <si>
    <t>ŞABAN ASLAN</t>
  </si>
  <si>
    <t>38 TY 999</t>
  </si>
  <si>
    <t>MUSTAFA DUMAN</t>
  </si>
  <si>
    <t>RAMAZAN TOKLU</t>
  </si>
  <si>
    <t>38 TE 196</t>
  </si>
  <si>
    <t>ADNAN ERDOĞAN</t>
  </si>
  <si>
    <t>YILMAZ</t>
  </si>
  <si>
    <t>SALİM YANMAZ</t>
  </si>
  <si>
    <t>38 S 7673</t>
  </si>
  <si>
    <t>RECEP ERDOĞAN</t>
  </si>
  <si>
    <t>38 S 7631</t>
  </si>
  <si>
    <t>UĞUR KOCADAĞ</t>
  </si>
  <si>
    <t>38 S 7635</t>
  </si>
  <si>
    <t>MUAMMER KOCATÜRK MESLEKİ VE TEKNİK ANADOLU LİSESİ
17.09.2024 TARİHLİ TAŞIMA İMZA ÇİZELGESİ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</si>
</sst>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41F]d\ mmmm;@"/>
    <numFmt numFmtId="165" formatCode="mmmm"/>
    <numFmt numFmtId="166" formatCode="d"/>
    <numFmt numFmtId="167" formatCode="d/m;@"/>
    <numFmt numFmtId="168" formatCode="[$-41F]d\ mmmm\ yyyy;@"/>
  </numFmts>
  <fonts count="47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sz val="48"/>
      <color theme="1" tint="0.34998626667073579"/>
      <name val="Cambria"/>
      <family val="2"/>
      <scheme val="major"/>
    </font>
    <font>
      <sz val="8"/>
      <color theme="0"/>
      <name val="Cambria"/>
      <family val="2"/>
      <scheme val="major"/>
    </font>
    <font>
      <sz val="12"/>
      <color theme="1" tint="0.34998626667073579"/>
      <name val="Cambria"/>
      <family val="2"/>
      <scheme val="major"/>
    </font>
    <font>
      <b/>
      <sz val="10"/>
      <color theme="3"/>
      <name val="Calibri"/>
      <family val="2"/>
      <scheme val="minor"/>
    </font>
    <font>
      <sz val="10"/>
      <color theme="1"/>
      <name val="Arial Narrow"/>
      <family val="2"/>
      <charset val="162"/>
    </font>
    <font>
      <b/>
      <sz val="12"/>
      <color theme="1"/>
      <name val="Arial Narrow"/>
      <family val="2"/>
      <charset val="162"/>
    </font>
    <font>
      <b/>
      <sz val="11"/>
      <color theme="1"/>
      <name val="Arial Narrow"/>
      <family val="2"/>
      <charset val="162"/>
    </font>
    <font>
      <b/>
      <sz val="10"/>
      <color theme="1"/>
      <name val="Arial Narrow"/>
      <family val="2"/>
      <charset val="162"/>
    </font>
    <font>
      <u/>
      <sz val="11"/>
      <color theme="10"/>
      <name val="Calibri"/>
      <family val="2"/>
      <charset val="162"/>
      <scheme val="minor"/>
    </font>
    <font>
      <b/>
      <sz val="8"/>
      <color theme="1"/>
      <name val="Arial Narrow"/>
      <family val="2"/>
      <charset val="162"/>
    </font>
    <font>
      <sz val="10"/>
      <name val="Arial Narrow"/>
      <family val="2"/>
      <charset val="162"/>
    </font>
    <font>
      <sz val="10"/>
      <color theme="0"/>
      <name val="Arial Narrow"/>
      <family val="2"/>
      <charset val="162"/>
    </font>
    <font>
      <b/>
      <sz val="11"/>
      <color theme="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9"/>
      <color theme="1"/>
      <name val="Arial"/>
      <family val="2"/>
      <charset val="162"/>
    </font>
    <font>
      <sz val="12"/>
      <name val="Calibri"/>
      <family val="2"/>
      <charset val="162"/>
      <scheme val="minor"/>
    </font>
    <font>
      <b/>
      <sz val="12"/>
      <name val="Calibri"/>
      <family val="2"/>
      <charset val="162"/>
      <scheme val="minor"/>
    </font>
    <font>
      <u/>
      <sz val="12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2.5"/>
      <name val="Calibri Light"/>
      <family val="2"/>
      <charset val="162"/>
    </font>
    <font>
      <b/>
      <sz val="12.5"/>
      <name val="Calibri Light"/>
      <family val="2"/>
      <charset val="162"/>
    </font>
    <font>
      <u/>
      <sz val="12.5"/>
      <name val="Calibri Light"/>
      <family val="2"/>
      <charset val="162"/>
    </font>
    <font>
      <u/>
      <sz val="1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u/>
      <sz val="12.5"/>
      <color theme="10"/>
      <name val="Calibri Light"/>
      <family val="2"/>
      <charset val="162"/>
    </font>
    <font>
      <sz val="12.5"/>
      <color theme="1"/>
      <name val="Calibri Light"/>
      <family val="2"/>
      <charset val="162"/>
    </font>
    <font>
      <sz val="11"/>
      <name val="Calibri"/>
      <family val="2"/>
      <scheme val="minor"/>
    </font>
    <font>
      <b/>
      <sz val="14"/>
      <name val="Calibri"/>
      <family val="2"/>
      <charset val="162"/>
      <scheme val="minor"/>
    </font>
    <font>
      <sz val="10"/>
      <color theme="1"/>
      <name val="Arial"/>
      <family val="2"/>
      <charset val="162"/>
    </font>
    <font>
      <b/>
      <sz val="14"/>
      <color theme="1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6"/>
      <color indexed="8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2"/>
      <color indexed="8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indexed="8"/>
      <name val="Times New Roman"/>
      <family val="1"/>
      <charset val="162"/>
    </font>
    <font>
      <b/>
      <i/>
      <u/>
      <sz val="12"/>
      <color theme="1"/>
      <name val="Times New Roman"/>
      <family val="1"/>
      <charset val="162"/>
    </font>
    <font>
      <b/>
      <sz val="14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20"/>
      <color indexed="8"/>
      <name val="Times New Roman"/>
      <family val="1"/>
      <charset val="162"/>
    </font>
    <font>
      <b/>
      <sz val="12"/>
      <color theme="1"/>
      <name val="Calibri"/>
      <family val="2"/>
      <charset val="16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thin">
        <color theme="1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medium">
        <color theme="1"/>
      </left>
      <right/>
      <top style="medium">
        <color indexed="64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 applyNumberFormat="0" applyFill="0" applyProtection="0">
      <alignment horizontal="center" vertical="center"/>
    </xf>
    <xf numFmtId="0" fontId="3" fillId="0" borderId="17" applyNumberFormat="0" applyFill="0" applyProtection="0">
      <alignment horizontal="center"/>
    </xf>
    <xf numFmtId="0" fontId="4" fillId="0" borderId="18" applyNumberFormat="0" applyFill="0" applyProtection="0">
      <alignment horizontal="center"/>
    </xf>
    <xf numFmtId="0" fontId="5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384">
    <xf numFmtId="0" fontId="0" fillId="0" borderId="0" xfId="0"/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 textRotation="90"/>
    </xf>
    <xf numFmtId="0" fontId="9" fillId="0" borderId="0" xfId="0" applyFont="1" applyAlignment="1">
      <alignment horizontal="center"/>
    </xf>
    <xf numFmtId="0" fontId="9" fillId="0" borderId="0" xfId="0" applyFont="1"/>
    <xf numFmtId="0" fontId="6" fillId="0" borderId="0" xfId="0" applyFont="1" applyAlignment="1">
      <alignment textRotation="90"/>
    </xf>
    <xf numFmtId="0" fontId="6" fillId="0" borderId="8" xfId="0" applyFont="1" applyBorder="1" applyAlignment="1">
      <alignment horizontal="center"/>
    </xf>
    <xf numFmtId="0" fontId="6" fillId="0" borderId="9" xfId="0" applyFont="1" applyBorder="1"/>
    <xf numFmtId="0" fontId="6" fillId="0" borderId="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14" xfId="0" applyFont="1" applyBorder="1"/>
    <xf numFmtId="0" fontId="6" fillId="0" borderId="15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0" xfId="6"/>
    <xf numFmtId="0" fontId="9" fillId="0" borderId="0" xfId="0" applyFont="1" applyAlignment="1">
      <alignment vertical="center"/>
    </xf>
    <xf numFmtId="0" fontId="9" fillId="0" borderId="16" xfId="0" applyFont="1" applyBorder="1" applyAlignment="1">
      <alignment horizontal="right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/>
    </xf>
    <xf numFmtId="0" fontId="11" fillId="0" borderId="1" xfId="0" applyFont="1" applyBorder="1" applyAlignment="1">
      <alignment horizontal="right" vertical="center" wrapText="1"/>
    </xf>
    <xf numFmtId="0" fontId="6" fillId="0" borderId="5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5" xfId="0" applyFont="1" applyBorder="1" applyAlignment="1">
      <alignment textRotation="90"/>
    </xf>
    <xf numFmtId="0" fontId="6" fillId="0" borderId="5" xfId="0" applyFont="1" applyBorder="1" applyAlignment="1">
      <alignment vertical="center" textRotation="90"/>
    </xf>
    <xf numFmtId="0" fontId="13" fillId="0" borderId="5" xfId="0" applyFont="1" applyBorder="1"/>
    <xf numFmtId="0" fontId="6" fillId="3" borderId="13" xfId="0" applyFont="1" applyFill="1" applyBorder="1" applyAlignment="1">
      <alignment horizontal="center" vertical="center"/>
    </xf>
    <xf numFmtId="0" fontId="6" fillId="3" borderId="10" xfId="0" applyFont="1" applyFill="1" applyBorder="1"/>
    <xf numFmtId="0" fontId="6" fillId="3" borderId="14" xfId="0" applyFont="1" applyFill="1" applyBorder="1"/>
    <xf numFmtId="0" fontId="6" fillId="3" borderId="11" xfId="0" applyFont="1" applyFill="1" applyBorder="1"/>
    <xf numFmtId="0" fontId="6" fillId="3" borderId="8" xfId="0" applyFont="1" applyFill="1" applyBorder="1" applyAlignment="1">
      <alignment horizontal="center"/>
    </xf>
    <xf numFmtId="0" fontId="6" fillId="3" borderId="9" xfId="0" applyFont="1" applyFill="1" applyBorder="1"/>
    <xf numFmtId="0" fontId="6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0" xfId="0" applyFont="1" applyFill="1" applyBorder="1"/>
    <xf numFmtId="0" fontId="9" fillId="0" borderId="10" xfId="0" applyFont="1" applyBorder="1"/>
    <xf numFmtId="0" fontId="9" fillId="0" borderId="2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3" borderId="10" xfId="0" applyFont="1" applyFill="1" applyBorder="1" applyAlignment="1">
      <alignment horizontal="left" vertical="center"/>
    </xf>
    <xf numFmtId="0" fontId="6" fillId="2" borderId="14" xfId="0" applyFont="1" applyFill="1" applyBorder="1"/>
    <xf numFmtId="0" fontId="17" fillId="2" borderId="19" xfId="1" applyFont="1" applyFill="1" applyBorder="1"/>
    <xf numFmtId="0" fontId="17" fillId="2" borderId="20" xfId="1" applyFont="1" applyFill="1" applyBorder="1"/>
    <xf numFmtId="0" fontId="17" fillId="2" borderId="24" xfId="1" applyFont="1" applyFill="1" applyBorder="1"/>
    <xf numFmtId="0" fontId="17" fillId="2" borderId="0" xfId="1" applyFont="1" applyFill="1"/>
    <xf numFmtId="0" fontId="17" fillId="2" borderId="21" xfId="1" applyFont="1" applyFill="1" applyBorder="1"/>
    <xf numFmtId="0" fontId="17" fillId="2" borderId="25" xfId="1" applyFont="1" applyFill="1" applyBorder="1"/>
    <xf numFmtId="0" fontId="18" fillId="2" borderId="43" xfId="2" applyFont="1" applyFill="1" applyBorder="1">
      <alignment horizontal="center" vertical="center"/>
    </xf>
    <xf numFmtId="0" fontId="18" fillId="2" borderId="44" xfId="2" applyFont="1" applyFill="1" applyBorder="1">
      <alignment horizontal="center" vertical="center"/>
    </xf>
    <xf numFmtId="0" fontId="17" fillId="2" borderId="0" xfId="2" applyFont="1" applyFill="1">
      <alignment horizontal="center" vertical="center"/>
    </xf>
    <xf numFmtId="0" fontId="19" fillId="2" borderId="0" xfId="6" applyFont="1" applyFill="1" applyBorder="1"/>
    <xf numFmtId="0" fontId="17" fillId="2" borderId="22" xfId="1" applyFont="1" applyFill="1" applyBorder="1"/>
    <xf numFmtId="0" fontId="17" fillId="2" borderId="23" xfId="1" applyFont="1" applyFill="1" applyBorder="1"/>
    <xf numFmtId="0" fontId="17" fillId="2" borderId="23" xfId="1" applyFont="1" applyFill="1" applyBorder="1" applyAlignment="1">
      <alignment vertical="center"/>
    </xf>
    <xf numFmtId="0" fontId="17" fillId="2" borderId="23" xfId="1" applyFont="1" applyFill="1" applyBorder="1" applyAlignment="1">
      <alignment horizontal="right"/>
    </xf>
    <xf numFmtId="0" fontId="17" fillId="2" borderId="23" xfId="2" applyFont="1" applyFill="1" applyBorder="1" applyAlignment="1">
      <alignment vertical="center"/>
    </xf>
    <xf numFmtId="0" fontId="17" fillId="2" borderId="26" xfId="1" applyFont="1" applyFill="1" applyBorder="1"/>
    <xf numFmtId="0" fontId="17" fillId="2" borderId="20" xfId="1" applyFont="1" applyFill="1" applyBorder="1" applyAlignment="1">
      <alignment vertical="center"/>
    </xf>
    <xf numFmtId="0" fontId="17" fillId="2" borderId="20" xfId="2" applyFont="1" applyFill="1" applyBorder="1" applyAlignment="1">
      <alignment vertical="center"/>
    </xf>
    <xf numFmtId="0" fontId="20" fillId="2" borderId="38" xfId="2" applyFont="1" applyFill="1" applyBorder="1" applyAlignment="1">
      <alignment vertical="center"/>
    </xf>
    <xf numFmtId="0" fontId="17" fillId="2" borderId="0" xfId="1" applyFont="1" applyFill="1" applyAlignment="1">
      <alignment vertical="center"/>
    </xf>
    <xf numFmtId="0" fontId="17" fillId="2" borderId="0" xfId="2" applyFont="1" applyFill="1" applyAlignment="1">
      <alignment vertical="center"/>
    </xf>
    <xf numFmtId="0" fontId="21" fillId="2" borderId="21" xfId="1" applyFont="1" applyFill="1" applyBorder="1"/>
    <xf numFmtId="0" fontId="20" fillId="2" borderId="41" xfId="2" applyFont="1" applyFill="1" applyBorder="1" applyAlignment="1">
      <alignment horizontal="center" vertical="center" wrapText="1"/>
    </xf>
    <xf numFmtId="0" fontId="20" fillId="2" borderId="0" xfId="2" applyFont="1" applyFill="1" applyAlignment="1">
      <alignment vertical="center" wrapText="1"/>
    </xf>
    <xf numFmtId="0" fontId="21" fillId="2" borderId="25" xfId="1" applyFont="1" applyFill="1" applyBorder="1"/>
    <xf numFmtId="0" fontId="21" fillId="2" borderId="0" xfId="1" applyFont="1" applyFill="1"/>
    <xf numFmtId="0" fontId="20" fillId="2" borderId="41" xfId="2" applyFont="1" applyFill="1" applyBorder="1">
      <alignment horizontal="center" vertical="center"/>
    </xf>
    <xf numFmtId="0" fontId="20" fillId="2" borderId="0" xfId="2" applyFont="1" applyFill="1" applyAlignment="1">
      <alignment vertical="center"/>
    </xf>
    <xf numFmtId="0" fontId="20" fillId="2" borderId="25" xfId="2" applyFont="1" applyFill="1" applyBorder="1">
      <alignment horizontal="center" vertical="center"/>
    </xf>
    <xf numFmtId="0" fontId="21" fillId="2" borderId="39" xfId="1" applyFont="1" applyFill="1" applyBorder="1" applyAlignment="1">
      <alignment horizontal="center" vertical="center"/>
    </xf>
    <xf numFmtId="0" fontId="21" fillId="2" borderId="40" xfId="1" applyFont="1" applyFill="1" applyBorder="1"/>
    <xf numFmtId="0" fontId="21" fillId="2" borderId="41" xfId="1" applyFont="1" applyFill="1" applyBorder="1"/>
    <xf numFmtId="0" fontId="21" fillId="2" borderId="0" xfId="1" applyFont="1" applyFill="1" applyAlignment="1">
      <alignment horizontal="right"/>
    </xf>
    <xf numFmtId="0" fontId="21" fillId="2" borderId="31" xfId="1" applyFont="1" applyFill="1" applyBorder="1" applyAlignment="1">
      <alignment horizontal="center" vertical="center"/>
    </xf>
    <xf numFmtId="0" fontId="21" fillId="2" borderId="27" xfId="1" applyFont="1" applyFill="1" applyBorder="1"/>
    <xf numFmtId="0" fontId="21" fillId="2" borderId="32" xfId="1" applyFont="1" applyFill="1" applyBorder="1"/>
    <xf numFmtId="0" fontId="21" fillId="2" borderId="0" xfId="1" applyFont="1" applyFill="1" applyAlignment="1">
      <alignment horizontal="center" vertical="center"/>
    </xf>
    <xf numFmtId="0" fontId="21" fillId="2" borderId="40" xfId="1" applyFont="1" applyFill="1" applyBorder="1" applyAlignment="1">
      <alignment horizontal="center" vertical="center"/>
    </xf>
    <xf numFmtId="0" fontId="21" fillId="2" borderId="41" xfId="1" applyFont="1" applyFill="1" applyBorder="1" applyAlignment="1">
      <alignment vertical="center"/>
    </xf>
    <xf numFmtId="0" fontId="21" fillId="2" borderId="33" xfId="1" applyFont="1" applyFill="1" applyBorder="1" applyAlignment="1">
      <alignment horizontal="center" vertical="center"/>
    </xf>
    <xf numFmtId="0" fontId="21" fillId="2" borderId="0" xfId="1" applyFont="1" applyFill="1" applyAlignment="1">
      <alignment vertical="center"/>
    </xf>
    <xf numFmtId="0" fontId="20" fillId="2" borderId="25" xfId="2" applyFont="1" applyFill="1" applyBorder="1" applyAlignment="1">
      <alignment vertical="center"/>
    </xf>
    <xf numFmtId="0" fontId="21" fillId="2" borderId="34" xfId="1" applyFont="1" applyFill="1" applyBorder="1" applyAlignment="1">
      <alignment vertical="center"/>
    </xf>
    <xf numFmtId="0" fontId="21" fillId="2" borderId="42" xfId="1" applyFont="1" applyFill="1" applyBorder="1" applyAlignment="1">
      <alignment horizontal="center" vertical="center"/>
    </xf>
    <xf numFmtId="0" fontId="21" fillId="2" borderId="35" xfId="1" applyFont="1" applyFill="1" applyBorder="1" applyAlignment="1">
      <alignment horizontal="center" vertical="center"/>
    </xf>
    <xf numFmtId="0" fontId="22" fillId="2" borderId="21" xfId="1" applyFont="1" applyFill="1" applyBorder="1" applyAlignment="1">
      <alignment horizontal="center" vertical="center"/>
    </xf>
    <xf numFmtId="0" fontId="24" fillId="2" borderId="0" xfId="6" applyFont="1" applyFill="1" applyBorder="1" applyAlignment="1">
      <alignment horizontal="center" vertical="center"/>
    </xf>
    <xf numFmtId="0" fontId="22" fillId="2" borderId="25" xfId="1" applyFont="1" applyFill="1" applyBorder="1" applyAlignment="1">
      <alignment horizontal="center" vertical="center"/>
    </xf>
    <xf numFmtId="0" fontId="22" fillId="2" borderId="0" xfId="1" applyFont="1" applyFill="1" applyAlignment="1">
      <alignment horizontal="center" vertical="center"/>
    </xf>
    <xf numFmtId="0" fontId="25" fillId="2" borderId="23" xfId="6" applyFont="1" applyFill="1" applyBorder="1" applyAlignment="1">
      <alignment horizontal="center" vertical="center"/>
    </xf>
    <xf numFmtId="0" fontId="25" fillId="2" borderId="23" xfId="6" applyFont="1" applyFill="1" applyBorder="1" applyAlignment="1">
      <alignment vertical="center"/>
    </xf>
    <xf numFmtId="0" fontId="21" fillId="2" borderId="63" xfId="1" applyFont="1" applyFill="1" applyBorder="1"/>
    <xf numFmtId="0" fontId="21" fillId="2" borderId="65" xfId="1" applyFont="1" applyFill="1" applyBorder="1"/>
    <xf numFmtId="0" fontId="21" fillId="2" borderId="66" xfId="1" applyFont="1" applyFill="1" applyBorder="1" applyAlignment="1">
      <alignment horizontal="center" vertical="center"/>
    </xf>
    <xf numFmtId="0" fontId="21" fillId="2" borderId="52" xfId="1" applyFont="1" applyFill="1" applyBorder="1" applyAlignment="1">
      <alignment horizontal="center" vertical="center"/>
    </xf>
    <xf numFmtId="0" fontId="21" fillId="2" borderId="7" xfId="1" applyFont="1" applyFill="1" applyBorder="1"/>
    <xf numFmtId="0" fontId="21" fillId="2" borderId="16" xfId="1" applyFont="1" applyFill="1" applyBorder="1"/>
    <xf numFmtId="0" fontId="21" fillId="2" borderId="48" xfId="1" applyFont="1" applyFill="1" applyBorder="1" applyAlignment="1">
      <alignment horizontal="center" vertical="center"/>
    </xf>
    <xf numFmtId="0" fontId="21" fillId="2" borderId="64" xfId="1" applyFont="1" applyFill="1" applyBorder="1" applyAlignment="1">
      <alignment vertical="center"/>
    </xf>
    <xf numFmtId="0" fontId="21" fillId="2" borderId="67" xfId="1" applyFont="1" applyFill="1" applyBorder="1" applyAlignment="1">
      <alignment horizontal="center" vertical="center"/>
    </xf>
    <xf numFmtId="0" fontId="21" fillId="2" borderId="14" xfId="1" applyFont="1" applyFill="1" applyBorder="1" applyAlignment="1">
      <alignment horizontal="center" vertical="center"/>
    </xf>
    <xf numFmtId="0" fontId="21" fillId="2" borderId="68" xfId="1" applyFont="1" applyFill="1" applyBorder="1" applyAlignment="1">
      <alignment horizontal="center" vertical="center"/>
    </xf>
    <xf numFmtId="0" fontId="21" fillId="2" borderId="15" xfId="1" applyFont="1" applyFill="1" applyBorder="1" applyAlignment="1">
      <alignment horizontal="center" vertical="center"/>
    </xf>
    <xf numFmtId="0" fontId="17" fillId="2" borderId="20" xfId="1" applyFont="1" applyFill="1" applyBorder="1" applyAlignment="1">
      <alignment horizontal="right"/>
    </xf>
    <xf numFmtId="0" fontId="17" fillId="2" borderId="20" xfId="1" applyFont="1" applyFill="1" applyBorder="1" applyAlignment="1">
      <alignment horizontal="center"/>
    </xf>
    <xf numFmtId="0" fontId="17" fillId="2" borderId="0" xfId="1" applyFont="1" applyFill="1" applyAlignment="1">
      <alignment horizontal="right"/>
    </xf>
    <xf numFmtId="0" fontId="17" fillId="2" borderId="0" xfId="1" applyFont="1" applyFill="1" applyAlignment="1">
      <alignment horizontal="center"/>
    </xf>
    <xf numFmtId="0" fontId="20" fillId="2" borderId="41" xfId="2" applyFont="1" applyFill="1" applyBorder="1" applyAlignment="1">
      <alignment vertical="center"/>
    </xf>
    <xf numFmtId="0" fontId="20" fillId="2" borderId="41" xfId="2" applyFont="1" applyFill="1" applyBorder="1" applyAlignment="1">
      <alignment horizontal="left" vertical="center"/>
    </xf>
    <xf numFmtId="0" fontId="17" fillId="2" borderId="23" xfId="1" applyFont="1" applyFill="1" applyBorder="1" applyAlignment="1">
      <alignment horizontal="center"/>
    </xf>
    <xf numFmtId="0" fontId="21" fillId="2" borderId="40" xfId="1" applyFont="1" applyFill="1" applyBorder="1" applyAlignment="1">
      <alignment horizontal="left" vertical="center"/>
    </xf>
    <xf numFmtId="0" fontId="21" fillId="2" borderId="41" xfId="1" applyFont="1" applyFill="1" applyBorder="1" applyAlignment="1">
      <alignment horizontal="left" vertical="center"/>
    </xf>
    <xf numFmtId="0" fontId="17" fillId="2" borderId="0" xfId="1" applyFont="1" applyFill="1" applyAlignment="1">
      <alignment horizontal="left" vertical="center"/>
    </xf>
    <xf numFmtId="165" fontId="18" fillId="2" borderId="0" xfId="5" applyNumberFormat="1" applyFont="1" applyFill="1" applyAlignment="1">
      <alignment horizontal="center" vertical="center"/>
    </xf>
    <xf numFmtId="0" fontId="17" fillId="2" borderId="0" xfId="1" applyFont="1" applyFill="1" applyAlignment="1">
      <alignment horizontal="center" vertical="center"/>
    </xf>
    <xf numFmtId="166" fontId="17" fillId="2" borderId="0" xfId="1" applyNumberFormat="1" applyFont="1" applyFill="1" applyAlignment="1">
      <alignment horizontal="center"/>
    </xf>
    <xf numFmtId="167" fontId="17" fillId="2" borderId="0" xfId="1" applyNumberFormat="1" applyFont="1" applyFill="1" applyAlignment="1">
      <alignment horizontal="center" vertical="center"/>
    </xf>
    <xf numFmtId="166" fontId="17" fillId="2" borderId="0" xfId="1" applyNumberFormat="1" applyFont="1" applyFill="1" applyAlignment="1">
      <alignment horizontal="center" vertical="center"/>
    </xf>
    <xf numFmtId="0" fontId="17" fillId="2" borderId="0" xfId="0" applyFont="1" applyFill="1"/>
    <xf numFmtId="164" fontId="17" fillId="2" borderId="0" xfId="0" applyNumberFormat="1" applyFont="1" applyFill="1" applyAlignment="1">
      <alignment textRotation="90"/>
    </xf>
    <xf numFmtId="0" fontId="28" fillId="0" borderId="0" xfId="1" applyFont="1"/>
    <xf numFmtId="0" fontId="14" fillId="0" borderId="0" xfId="2" applyFont="1" applyFill="1" applyAlignment="1">
      <alignment vertical="center"/>
    </xf>
    <xf numFmtId="0" fontId="27" fillId="0" borderId="0" xfId="1" applyFont="1"/>
    <xf numFmtId="0" fontId="26" fillId="0" borderId="0" xfId="1" applyFont="1" applyAlignment="1">
      <alignment horizontal="center" vertical="center"/>
    </xf>
    <xf numFmtId="0" fontId="29" fillId="0" borderId="0" xfId="6" applyFont="1" applyFill="1" applyBorder="1" applyAlignment="1">
      <alignment horizontal="center" vertical="center"/>
    </xf>
    <xf numFmtId="0" fontId="10" fillId="0" borderId="0" xfId="6" applyFill="1" applyBorder="1" applyAlignment="1">
      <alignment vertical="center"/>
    </xf>
    <xf numFmtId="0" fontId="30" fillId="0" borderId="0" xfId="1" applyFont="1" applyAlignment="1">
      <alignment horizontal="center" vertical="center"/>
    </xf>
    <xf numFmtId="168" fontId="28" fillId="0" borderId="0" xfId="1" applyNumberFormat="1" applyFont="1"/>
    <xf numFmtId="0" fontId="28" fillId="0" borderId="0" xfId="1" applyFont="1" applyAlignment="1">
      <alignment horizontal="center" vertical="center"/>
    </xf>
    <xf numFmtId="167" fontId="28" fillId="0" borderId="0" xfId="1" applyNumberFormat="1" applyFont="1" applyAlignment="1">
      <alignment horizontal="center" vertical="center"/>
    </xf>
    <xf numFmtId="0" fontId="28" fillId="0" borderId="0" xfId="0" applyFont="1"/>
    <xf numFmtId="164" fontId="28" fillId="0" borderId="0" xfId="0" applyNumberFormat="1" applyFont="1" applyAlignment="1">
      <alignment textRotation="90"/>
    </xf>
    <xf numFmtId="0" fontId="6" fillId="0" borderId="0" xfId="0" applyFont="1" applyAlignment="1">
      <alignment vertical="center"/>
    </xf>
    <xf numFmtId="0" fontId="6" fillId="2" borderId="8" xfId="0" applyFont="1" applyFill="1" applyBorder="1" applyAlignment="1">
      <alignment horizontal="center"/>
    </xf>
    <xf numFmtId="0" fontId="6" fillId="2" borderId="9" xfId="0" applyFont="1" applyFill="1" applyBorder="1"/>
    <xf numFmtId="0" fontId="6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 vertical="center"/>
    </xf>
    <xf numFmtId="0" fontId="6" fillId="3" borderId="0" xfId="0" applyFont="1" applyFill="1"/>
    <xf numFmtId="0" fontId="32" fillId="2" borderId="38" xfId="2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1" fillId="2" borderId="0" xfId="1" applyFill="1"/>
    <xf numFmtId="0" fontId="15" fillId="2" borderId="1" xfId="1" applyFont="1" applyFill="1" applyBorder="1" applyAlignment="1">
      <alignment horizontal="center"/>
    </xf>
    <xf numFmtId="0" fontId="15" fillId="2" borderId="10" xfId="1" applyFont="1" applyFill="1" applyBorder="1" applyAlignment="1">
      <alignment horizontal="center"/>
    </xf>
    <xf numFmtId="0" fontId="1" fillId="2" borderId="1" xfId="1" applyFill="1" applyBorder="1" applyAlignment="1">
      <alignment horizontal="center"/>
    </xf>
    <xf numFmtId="0" fontId="1" fillId="2" borderId="1" xfId="1" applyFill="1" applyBorder="1"/>
    <xf numFmtId="0" fontId="0" fillId="2" borderId="1" xfId="0" applyFill="1" applyBorder="1"/>
    <xf numFmtId="0" fontId="33" fillId="2" borderId="1" xfId="0" applyFont="1" applyFill="1" applyBorder="1" applyAlignment="1">
      <alignment horizontal="center" wrapText="1"/>
    </xf>
    <xf numFmtId="0" fontId="0" fillId="2" borderId="1" xfId="0" applyFont="1" applyFill="1" applyBorder="1"/>
    <xf numFmtId="0" fontId="16" fillId="2" borderId="1" xfId="1" applyFont="1" applyFill="1" applyBorder="1" applyAlignment="1">
      <alignment horizontal="left" vertical="center" wrapText="1"/>
    </xf>
    <xf numFmtId="0" fontId="31" fillId="2" borderId="1" xfId="0" applyFont="1" applyFill="1" applyBorder="1"/>
    <xf numFmtId="0" fontId="1" fillId="2" borderId="0" xfId="1" applyFill="1" applyAlignment="1">
      <alignment horizontal="center"/>
    </xf>
    <xf numFmtId="0" fontId="6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0" fillId="0" borderId="1" xfId="0" applyBorder="1"/>
    <xf numFmtId="0" fontId="34" fillId="2" borderId="13" xfId="0" applyFont="1" applyFill="1" applyBorder="1" applyAlignment="1" applyProtection="1">
      <alignment horizontal="center" vertical="center"/>
      <protection locked="0"/>
    </xf>
    <xf numFmtId="0" fontId="37" fillId="0" borderId="69" xfId="0" applyFont="1" applyBorder="1" applyAlignment="1">
      <alignment horizontal="center" vertical="center" textRotation="90"/>
    </xf>
    <xf numFmtId="0" fontId="37" fillId="0" borderId="1" xfId="0" applyFont="1" applyBorder="1" applyAlignment="1">
      <alignment horizontal="center" vertical="center" textRotation="90"/>
    </xf>
    <xf numFmtId="14" fontId="37" fillId="0" borderId="1" xfId="0" applyNumberFormat="1" applyFont="1" applyBorder="1" applyAlignment="1">
      <alignment horizontal="center" vertical="center" textRotation="90" wrapText="1"/>
    </xf>
    <xf numFmtId="14" fontId="37" fillId="0" borderId="1" xfId="0" applyNumberFormat="1" applyFont="1" applyBorder="1" applyAlignment="1">
      <alignment horizontal="center" vertical="center" wrapText="1"/>
    </xf>
    <xf numFmtId="14" fontId="37" fillId="0" borderId="70" xfId="0" applyNumberFormat="1" applyFont="1" applyBorder="1" applyAlignment="1">
      <alignment horizontal="center" vertical="center" wrapText="1"/>
    </xf>
    <xf numFmtId="0" fontId="38" fillId="2" borderId="69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vertical="center"/>
    </xf>
    <xf numFmtId="0" fontId="39" fillId="2" borderId="1" xfId="0" applyFont="1" applyFill="1" applyBorder="1" applyAlignment="1">
      <alignment horizontal="center" vertical="center"/>
    </xf>
    <xf numFmtId="0" fontId="39" fillId="2" borderId="70" xfId="0" applyFont="1" applyFill="1" applyBorder="1" applyAlignment="1">
      <alignment vertical="center"/>
    </xf>
    <xf numFmtId="0" fontId="0" fillId="2" borderId="0" xfId="0" applyFill="1"/>
    <xf numFmtId="0" fontId="39" fillId="2" borderId="73" xfId="0" applyFont="1" applyFill="1" applyBorder="1" applyAlignment="1">
      <alignment horizontal="center" vertical="center"/>
    </xf>
    <xf numFmtId="0" fontId="39" fillId="2" borderId="71" xfId="0" applyFont="1" applyFill="1" applyBorder="1" applyAlignment="1">
      <alignment horizontal="center" vertical="center"/>
    </xf>
    <xf numFmtId="0" fontId="39" fillId="2" borderId="24" xfId="0" applyFont="1" applyFill="1" applyBorder="1" applyAlignment="1">
      <alignment horizontal="center" vertical="center"/>
    </xf>
    <xf numFmtId="0" fontId="39" fillId="0" borderId="77" xfId="0" applyFont="1" applyBorder="1" applyAlignment="1">
      <alignment vertical="center"/>
    </xf>
    <xf numFmtId="0" fontId="38" fillId="0" borderId="76" xfId="0" applyFont="1" applyBorder="1" applyAlignment="1">
      <alignment horizontal="center" vertical="center"/>
    </xf>
    <xf numFmtId="0" fontId="38" fillId="0" borderId="26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42" fillId="2" borderId="1" xfId="0" applyFont="1" applyFill="1" applyBorder="1" applyAlignment="1">
      <alignment horizontal="left" vertical="center"/>
    </xf>
    <xf numFmtId="0" fontId="42" fillId="2" borderId="1" xfId="0" applyFont="1" applyFill="1" applyBorder="1" applyAlignment="1">
      <alignment vertical="center"/>
    </xf>
    <xf numFmtId="0" fontId="43" fillId="2" borderId="1" xfId="0" applyFont="1" applyFill="1" applyBorder="1" applyAlignment="1">
      <alignment horizontal="center" vertical="center"/>
    </xf>
    <xf numFmtId="0" fontId="36" fillId="2" borderId="12" xfId="0" applyFont="1" applyFill="1" applyBorder="1" applyAlignment="1">
      <alignment horizontal="center" vertical="center"/>
    </xf>
    <xf numFmtId="0" fontId="42" fillId="2" borderId="1" xfId="0" applyNumberFormat="1" applyFont="1" applyFill="1" applyBorder="1" applyAlignment="1">
      <alignment horizontal="center" vertical="center"/>
    </xf>
    <xf numFmtId="0" fontId="35" fillId="2" borderId="13" xfId="0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/>
    </xf>
    <xf numFmtId="0" fontId="42" fillId="4" borderId="1" xfId="0" applyFont="1" applyFill="1" applyBorder="1" applyAlignment="1">
      <alignment vertical="center"/>
    </xf>
    <xf numFmtId="0" fontId="43" fillId="4" borderId="1" xfId="0" applyFont="1" applyFill="1" applyBorder="1" applyAlignment="1">
      <alignment horizontal="center" vertical="center"/>
    </xf>
    <xf numFmtId="0" fontId="42" fillId="4" borderId="1" xfId="0" applyNumberFormat="1" applyFont="1" applyFill="1" applyBorder="1" applyAlignment="1">
      <alignment horizontal="center" vertical="center"/>
    </xf>
    <xf numFmtId="0" fontId="35" fillId="4" borderId="13" xfId="0" applyFont="1" applyFill="1" applyBorder="1" applyAlignment="1" applyProtection="1">
      <alignment horizontal="center" vertical="center"/>
      <protection locked="0"/>
    </xf>
    <xf numFmtId="0" fontId="39" fillId="4" borderId="1" xfId="0" applyFont="1" applyFill="1" applyBorder="1" applyAlignment="1">
      <alignment horizontal="center" vertical="center"/>
    </xf>
    <xf numFmtId="0" fontId="42" fillId="4" borderId="1" xfId="0" applyFont="1" applyFill="1" applyBorder="1" applyAlignment="1">
      <alignment horizontal="left" vertical="center"/>
    </xf>
    <xf numFmtId="0" fontId="39" fillId="4" borderId="1" xfId="0" applyFont="1" applyFill="1" applyBorder="1" applyAlignment="1">
      <alignment vertical="center"/>
    </xf>
    <xf numFmtId="0" fontId="39" fillId="4" borderId="70" xfId="0" applyFont="1" applyFill="1" applyBorder="1" applyAlignment="1">
      <alignment vertical="center"/>
    </xf>
    <xf numFmtId="0" fontId="45" fillId="2" borderId="1" xfId="1" applyFont="1" applyFill="1" applyBorder="1" applyAlignment="1">
      <alignment horizontal="center" vertical="center"/>
    </xf>
    <xf numFmtId="0" fontId="45" fillId="2" borderId="13" xfId="0" applyFont="1" applyFill="1" applyBorder="1" applyAlignment="1" applyProtection="1">
      <alignment vertical="center"/>
      <protection locked="0"/>
    </xf>
    <xf numFmtId="0" fontId="45" fillId="2" borderId="13" xfId="0" applyFont="1" applyFill="1" applyBorder="1" applyAlignment="1" applyProtection="1">
      <alignment horizontal="center" vertical="center"/>
      <protection locked="0"/>
    </xf>
    <xf numFmtId="0" fontId="45" fillId="2" borderId="1" xfId="0" applyFont="1" applyFill="1" applyBorder="1" applyAlignment="1" applyProtection="1">
      <alignment vertical="center"/>
      <protection locked="0"/>
    </xf>
    <xf numFmtId="0" fontId="45" fillId="2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0" xfId="0" applyFont="1" applyFill="1" applyBorder="1"/>
    <xf numFmtId="0" fontId="6" fillId="2" borderId="11" xfId="0" applyFont="1" applyFill="1" applyBorder="1"/>
    <xf numFmtId="0" fontId="35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 applyProtection="1">
      <alignment vertical="center"/>
      <protection locked="0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46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0" fillId="4" borderId="1" xfId="0" applyFill="1" applyBorder="1"/>
    <xf numFmtId="0" fontId="34" fillId="2" borderId="0" xfId="1" applyFont="1" applyFill="1" applyAlignment="1">
      <alignment horizontal="center" vertical="center" wrapText="1"/>
    </xf>
    <xf numFmtId="0" fontId="34" fillId="2" borderId="16" xfId="1" applyFont="1" applyFill="1" applyBorder="1" applyAlignment="1">
      <alignment horizontal="center" vertical="center" wrapText="1"/>
    </xf>
    <xf numFmtId="0" fontId="45" fillId="2" borderId="15" xfId="0" applyFont="1" applyFill="1" applyBorder="1" applyAlignment="1">
      <alignment horizontal="center" vertical="center"/>
    </xf>
    <xf numFmtId="0" fontId="35" fillId="2" borderId="16" xfId="0" applyFont="1" applyFill="1" applyBorder="1" applyAlignment="1">
      <alignment horizontal="center" vertical="center" wrapText="1"/>
    </xf>
    <xf numFmtId="0" fontId="35" fillId="2" borderId="16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0" fillId="2" borderId="49" xfId="2" applyFont="1" applyFill="1" applyBorder="1" applyAlignment="1">
      <alignment horizontal="right" vertical="center"/>
    </xf>
    <xf numFmtId="0" fontId="20" fillId="2" borderId="50" xfId="2" applyFont="1" applyFill="1" applyBorder="1" applyAlignment="1">
      <alignment horizontal="right" vertical="center"/>
    </xf>
    <xf numFmtId="0" fontId="23" fillId="2" borderId="28" xfId="6" applyFont="1" applyFill="1" applyBorder="1" applyAlignment="1">
      <alignment horizontal="center" vertical="center"/>
    </xf>
    <xf numFmtId="0" fontId="23" fillId="2" borderId="29" xfId="6" applyFont="1" applyFill="1" applyBorder="1" applyAlignment="1">
      <alignment horizontal="center" vertical="center"/>
    </xf>
    <xf numFmtId="0" fontId="23" fillId="2" borderId="30" xfId="6" applyFont="1" applyFill="1" applyBorder="1" applyAlignment="1">
      <alignment horizontal="center" vertical="center"/>
    </xf>
    <xf numFmtId="0" fontId="20" fillId="2" borderId="47" xfId="2" applyFont="1" applyFill="1" applyBorder="1" applyAlignment="1">
      <alignment horizontal="right" vertical="center" wrapText="1"/>
    </xf>
    <xf numFmtId="0" fontId="20" fillId="2" borderId="48" xfId="2" applyFont="1" applyFill="1" applyBorder="1" applyAlignment="1">
      <alignment horizontal="right" vertical="center" wrapText="1"/>
    </xf>
    <xf numFmtId="0" fontId="25" fillId="2" borderId="28" xfId="6" applyFont="1" applyFill="1" applyBorder="1" applyAlignment="1">
      <alignment horizontal="center" vertical="center"/>
    </xf>
    <xf numFmtId="0" fontId="25" fillId="2" borderId="29" xfId="6" applyFont="1" applyFill="1" applyBorder="1" applyAlignment="1">
      <alignment horizontal="center" vertical="center"/>
    </xf>
    <xf numFmtId="0" fontId="25" fillId="2" borderId="30" xfId="6" applyFont="1" applyFill="1" applyBorder="1" applyAlignment="1">
      <alignment horizontal="center" vertical="center"/>
    </xf>
    <xf numFmtId="0" fontId="17" fillId="2" borderId="0" xfId="1" applyFont="1" applyFill="1" applyAlignment="1">
      <alignment horizontal="center"/>
    </xf>
    <xf numFmtId="0" fontId="17" fillId="2" borderId="17" xfId="3" applyFont="1" applyFill="1">
      <alignment horizontal="center"/>
    </xf>
    <xf numFmtId="165" fontId="17" fillId="2" borderId="18" xfId="4" applyNumberFormat="1" applyFont="1" applyFill="1">
      <alignment horizontal="center"/>
    </xf>
    <xf numFmtId="0" fontId="20" fillId="2" borderId="39" xfId="2" applyFont="1" applyFill="1" applyBorder="1" applyAlignment="1">
      <alignment horizontal="right" vertical="center"/>
    </xf>
    <xf numFmtId="0" fontId="20" fillId="2" borderId="40" xfId="2" applyFont="1" applyFill="1" applyBorder="1" applyAlignment="1">
      <alignment horizontal="right" vertical="center"/>
    </xf>
    <xf numFmtId="0" fontId="20" fillId="2" borderId="47" xfId="2" applyFont="1" applyFill="1" applyBorder="1" applyAlignment="1">
      <alignment horizontal="right" vertical="center"/>
    </xf>
    <xf numFmtId="0" fontId="20" fillId="2" borderId="48" xfId="2" applyFont="1" applyFill="1" applyBorder="1" applyAlignment="1">
      <alignment horizontal="right" vertical="center"/>
    </xf>
    <xf numFmtId="0" fontId="20" fillId="2" borderId="45" xfId="2" applyFont="1" applyFill="1" applyBorder="1" applyAlignment="1">
      <alignment horizontal="right" vertical="center"/>
    </xf>
    <xf numFmtId="0" fontId="20" fillId="2" borderId="46" xfId="2" applyFont="1" applyFill="1" applyBorder="1" applyAlignment="1">
      <alignment horizontal="right" vertical="center"/>
    </xf>
    <xf numFmtId="0" fontId="20" fillId="2" borderId="39" xfId="2" applyFont="1" applyFill="1" applyBorder="1" applyAlignment="1">
      <alignment horizontal="right" vertical="center" wrapText="1"/>
    </xf>
    <xf numFmtId="0" fontId="20" fillId="2" borderId="40" xfId="2" applyFont="1" applyFill="1" applyBorder="1" applyAlignment="1">
      <alignment horizontal="right" vertical="center" wrapText="1"/>
    </xf>
    <xf numFmtId="0" fontId="20" fillId="2" borderId="36" xfId="2" applyFont="1" applyFill="1" applyBorder="1" applyAlignment="1">
      <alignment horizontal="right" vertical="center"/>
    </xf>
    <xf numFmtId="0" fontId="20" fillId="2" borderId="37" xfId="2" applyFont="1" applyFill="1" applyBorder="1" applyAlignment="1">
      <alignment horizontal="right" vertical="center"/>
    </xf>
    <xf numFmtId="0" fontId="17" fillId="2" borderId="53" xfId="1" applyFont="1" applyFill="1" applyBorder="1" applyAlignment="1">
      <alignment horizontal="left" vertical="center"/>
    </xf>
    <xf numFmtId="0" fontId="17" fillId="2" borderId="14" xfId="1" applyFont="1" applyFill="1" applyBorder="1" applyAlignment="1">
      <alignment horizontal="left" vertical="center"/>
    </xf>
    <xf numFmtId="0" fontId="17" fillId="2" borderId="11" xfId="1" applyFont="1" applyFill="1" applyBorder="1" applyAlignment="1">
      <alignment horizontal="left" vertical="center"/>
    </xf>
    <xf numFmtId="0" fontId="17" fillId="2" borderId="54" xfId="1" applyFont="1" applyFill="1" applyBorder="1" applyAlignment="1">
      <alignment horizontal="left" vertical="center"/>
    </xf>
    <xf numFmtId="0" fontId="17" fillId="2" borderId="55" xfId="1" applyFont="1" applyFill="1" applyBorder="1" applyAlignment="1">
      <alignment horizontal="left" vertical="center"/>
    </xf>
    <xf numFmtId="0" fontId="17" fillId="2" borderId="56" xfId="1" applyFont="1" applyFill="1" applyBorder="1" applyAlignment="1">
      <alignment horizontal="left" vertical="center"/>
    </xf>
    <xf numFmtId="0" fontId="17" fillId="2" borderId="57" xfId="1" applyFont="1" applyFill="1" applyBorder="1" applyAlignment="1">
      <alignment horizontal="left" vertical="center"/>
    </xf>
    <xf numFmtId="0" fontId="17" fillId="2" borderId="52" xfId="1" applyFont="1" applyFill="1" applyBorder="1" applyAlignment="1">
      <alignment horizontal="left" vertical="center"/>
    </xf>
    <xf numFmtId="0" fontId="17" fillId="2" borderId="58" xfId="1" applyFont="1" applyFill="1" applyBorder="1" applyAlignment="1">
      <alignment horizontal="left" vertical="center"/>
    </xf>
    <xf numFmtId="0" fontId="17" fillId="2" borderId="10" xfId="1" applyFont="1" applyFill="1" applyBorder="1" applyAlignment="1">
      <alignment horizontal="left" vertical="center"/>
    </xf>
    <xf numFmtId="0" fontId="17" fillId="2" borderId="59" xfId="1" applyFont="1" applyFill="1" applyBorder="1" applyAlignment="1">
      <alignment horizontal="left" vertical="center"/>
    </xf>
    <xf numFmtId="0" fontId="17" fillId="2" borderId="60" xfId="1" applyFont="1" applyFill="1" applyBorder="1" applyAlignment="1">
      <alignment horizontal="left" vertical="center"/>
    </xf>
    <xf numFmtId="0" fontId="17" fillId="2" borderId="61" xfId="1" applyFont="1" applyFill="1" applyBorder="1" applyAlignment="1">
      <alignment horizontal="left" vertical="center"/>
    </xf>
    <xf numFmtId="0" fontId="17" fillId="2" borderId="51" xfId="1" applyFont="1" applyFill="1" applyBorder="1" applyAlignment="1">
      <alignment horizontal="left" vertical="center"/>
    </xf>
    <xf numFmtId="0" fontId="17" fillId="2" borderId="27" xfId="1" applyFont="1" applyFill="1" applyBorder="1" applyAlignment="1">
      <alignment horizontal="left" vertical="center"/>
    </xf>
    <xf numFmtId="0" fontId="6" fillId="0" borderId="2" xfId="0" applyFont="1" applyBorder="1" applyAlignment="1">
      <alignment horizontal="center" textRotation="90"/>
    </xf>
    <xf numFmtId="0" fontId="6" fillId="0" borderId="3" xfId="0" applyFont="1" applyBorder="1" applyAlignment="1">
      <alignment horizontal="center" textRotation="90"/>
    </xf>
    <xf numFmtId="0" fontId="6" fillId="0" borderId="4" xfId="0" applyFont="1" applyBorder="1" applyAlignment="1">
      <alignment horizontal="center" textRotation="90"/>
    </xf>
    <xf numFmtId="0" fontId="6" fillId="0" borderId="5" xfId="0" applyFont="1" applyBorder="1" applyAlignment="1">
      <alignment horizontal="center" textRotation="90"/>
    </xf>
    <xf numFmtId="0" fontId="6" fillId="0" borderId="6" xfId="0" applyFont="1" applyBorder="1" applyAlignment="1">
      <alignment horizontal="center" textRotation="90"/>
    </xf>
    <xf numFmtId="0" fontId="6" fillId="0" borderId="7" xfId="0" applyFont="1" applyBorder="1" applyAlignment="1">
      <alignment horizontal="center" textRotation="90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3" fillId="0" borderId="5" xfId="0" applyFont="1" applyBorder="1" applyAlignment="1">
      <alignment horizontal="right" vertical="center" textRotation="90"/>
    </xf>
    <xf numFmtId="0" fontId="13" fillId="0" borderId="5" xfId="0" applyFont="1" applyBorder="1" applyAlignment="1">
      <alignment horizontal="right" vertical="top" textRotation="90"/>
    </xf>
    <xf numFmtId="0" fontId="6" fillId="2" borderId="5" xfId="0" applyFont="1" applyFill="1" applyBorder="1" applyAlignment="1">
      <alignment horizontal="right" vertical="center" textRotation="90"/>
    </xf>
    <xf numFmtId="0" fontId="6" fillId="0" borderId="10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9" fillId="0" borderId="12" xfId="0" applyFont="1" applyBorder="1" applyAlignment="1">
      <alignment horizontal="center" vertical="center" textRotation="90" wrapText="1"/>
    </xf>
    <xf numFmtId="0" fontId="9" fillId="0" borderId="62" xfId="0" applyFont="1" applyBorder="1" applyAlignment="1">
      <alignment horizontal="center" vertical="center" textRotation="90" wrapText="1"/>
    </xf>
    <xf numFmtId="0" fontId="9" fillId="0" borderId="13" xfId="0" applyFont="1" applyBorder="1" applyAlignment="1">
      <alignment horizontal="center" vertical="center" textRotation="90" wrapText="1"/>
    </xf>
    <xf numFmtId="0" fontId="6" fillId="0" borderId="2" xfId="0" applyFont="1" applyBorder="1" applyAlignment="1">
      <alignment horizontal="center" vertical="center" textRotation="90"/>
    </xf>
    <xf numFmtId="0" fontId="6" fillId="0" borderId="3" xfId="0" applyFont="1" applyBorder="1" applyAlignment="1">
      <alignment horizontal="center" vertical="center" textRotation="90"/>
    </xf>
    <xf numFmtId="0" fontId="6" fillId="0" borderId="4" xfId="0" applyFont="1" applyBorder="1" applyAlignment="1">
      <alignment horizontal="center" vertical="center" textRotation="90"/>
    </xf>
    <xf numFmtId="0" fontId="6" fillId="0" borderId="5" xfId="0" applyFont="1" applyBorder="1" applyAlignment="1">
      <alignment horizontal="center" vertical="center" textRotation="90"/>
    </xf>
    <xf numFmtId="0" fontId="6" fillId="0" borderId="6" xfId="0" applyFont="1" applyBorder="1" applyAlignment="1">
      <alignment horizontal="center" vertical="center" textRotation="90"/>
    </xf>
    <xf numFmtId="0" fontId="6" fillId="0" borderId="7" xfId="0" applyFont="1" applyBorder="1" applyAlignment="1">
      <alignment horizontal="center" vertical="center" textRotation="90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textRotation="90"/>
    </xf>
    <xf numFmtId="0" fontId="9" fillId="0" borderId="13" xfId="0" applyFont="1" applyBorder="1" applyAlignment="1">
      <alignment horizontal="center" textRotation="90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wrapText="1"/>
    </xf>
    <xf numFmtId="0" fontId="9" fillId="0" borderId="15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textRotation="90" wrapText="1"/>
    </xf>
    <xf numFmtId="0" fontId="9" fillId="0" borderId="1" xfId="0" applyFont="1" applyBorder="1" applyAlignment="1">
      <alignment horizontal="center"/>
    </xf>
    <xf numFmtId="164" fontId="6" fillId="0" borderId="4" xfId="0" applyNumberFormat="1" applyFont="1" applyBorder="1" applyAlignment="1">
      <alignment horizontal="center" vertical="center" textRotation="90"/>
    </xf>
    <xf numFmtId="164" fontId="6" fillId="0" borderId="5" xfId="0" applyNumberFormat="1" applyFont="1" applyBorder="1" applyAlignment="1">
      <alignment horizontal="center" vertical="center" textRotation="90"/>
    </xf>
    <xf numFmtId="164" fontId="6" fillId="0" borderId="6" xfId="0" applyNumberFormat="1" applyFont="1" applyBorder="1" applyAlignment="1">
      <alignment horizontal="center" vertical="center" textRotation="90"/>
    </xf>
    <xf numFmtId="164" fontId="6" fillId="0" borderId="7" xfId="0" applyNumberFormat="1" applyFont="1" applyBorder="1" applyAlignment="1">
      <alignment horizontal="center" vertical="center" textRotation="90"/>
    </xf>
    <xf numFmtId="0" fontId="6" fillId="0" borderId="5" xfId="0" applyFont="1" applyBorder="1" applyAlignment="1">
      <alignment horizontal="right" vertical="center" textRotation="90"/>
    </xf>
    <xf numFmtId="0" fontId="9" fillId="0" borderId="2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horizontal="right" vertical="center" textRotation="90"/>
    </xf>
    <xf numFmtId="0" fontId="6" fillId="3" borderId="10" xfId="0" applyFont="1" applyFill="1" applyBorder="1" applyAlignment="1">
      <alignment horizontal="left"/>
    </xf>
    <xf numFmtId="0" fontId="6" fillId="3" borderId="14" xfId="0" applyFont="1" applyFill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6" fillId="3" borderId="11" xfId="0" applyFont="1" applyFill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38" fillId="0" borderId="79" xfId="0" applyFont="1" applyBorder="1" applyAlignment="1">
      <alignment horizontal="center" vertical="center"/>
    </xf>
    <xf numFmtId="0" fontId="38" fillId="0" borderId="80" xfId="0" applyFont="1" applyBorder="1" applyAlignment="1">
      <alignment horizontal="center" vertical="center"/>
    </xf>
    <xf numFmtId="0" fontId="39" fillId="0" borderId="57" xfId="0" applyFont="1" applyBorder="1" applyAlignment="1">
      <alignment horizontal="left" vertical="top" wrapText="1"/>
    </xf>
    <xf numFmtId="0" fontId="39" fillId="0" borderId="52" xfId="0" applyFont="1" applyBorder="1" applyAlignment="1">
      <alignment horizontal="left" vertical="top" wrapText="1"/>
    </xf>
    <xf numFmtId="0" fontId="39" fillId="0" borderId="58" xfId="0" applyFont="1" applyBorder="1" applyAlignment="1">
      <alignment horizontal="left" vertical="top" wrapText="1"/>
    </xf>
    <xf numFmtId="0" fontId="39" fillId="0" borderId="51" xfId="0" applyFont="1" applyBorder="1" applyAlignment="1">
      <alignment horizontal="left" vertical="top" wrapText="1"/>
    </xf>
    <xf numFmtId="0" fontId="39" fillId="0" borderId="27" xfId="0" applyFont="1" applyBorder="1" applyAlignment="1">
      <alignment horizontal="left" vertical="top" wrapText="1"/>
    </xf>
    <xf numFmtId="0" fontId="38" fillId="2" borderId="22" xfId="0" applyFont="1" applyFill="1" applyBorder="1" applyAlignment="1">
      <alignment horizontal="left" vertical="center"/>
    </xf>
    <xf numFmtId="0" fontId="38" fillId="2" borderId="23" xfId="0" applyFont="1" applyFill="1" applyBorder="1" applyAlignment="1">
      <alignment horizontal="left" vertical="center"/>
    </xf>
    <xf numFmtId="0" fontId="39" fillId="0" borderId="76" xfId="0" applyFont="1" applyBorder="1" applyAlignment="1">
      <alignment horizontal="center" vertical="center"/>
    </xf>
    <xf numFmtId="0" fontId="39" fillId="0" borderId="23" xfId="0" applyFont="1" applyBorder="1" applyAlignment="1">
      <alignment horizontal="center" vertical="center"/>
    </xf>
    <xf numFmtId="0" fontId="38" fillId="0" borderId="23" xfId="0" applyFont="1" applyBorder="1" applyAlignment="1">
      <alignment horizontal="left" vertical="center" wrapText="1"/>
    </xf>
    <xf numFmtId="14" fontId="39" fillId="0" borderId="76" xfId="0" applyNumberFormat="1" applyFont="1" applyBorder="1" applyAlignment="1">
      <alignment horizontal="left" vertical="center"/>
    </xf>
    <xf numFmtId="14" fontId="39" fillId="0" borderId="23" xfId="0" applyNumberFormat="1" applyFont="1" applyBorder="1" applyAlignment="1">
      <alignment horizontal="left" vertical="center"/>
    </xf>
    <xf numFmtId="14" fontId="39" fillId="0" borderId="78" xfId="0" applyNumberFormat="1" applyFont="1" applyBorder="1" applyAlignment="1">
      <alignment horizontal="left" vertical="center"/>
    </xf>
    <xf numFmtId="0" fontId="40" fillId="2" borderId="2" xfId="0" applyFont="1" applyFill="1" applyBorder="1" applyAlignment="1">
      <alignment horizontal="center" vertical="center"/>
    </xf>
    <xf numFmtId="0" fontId="40" fillId="2" borderId="3" xfId="0" applyFont="1" applyFill="1" applyBorder="1" applyAlignment="1">
      <alignment horizontal="center" vertical="center"/>
    </xf>
    <xf numFmtId="0" fontId="40" fillId="2" borderId="15" xfId="0" applyFont="1" applyFill="1" applyBorder="1" applyAlignment="1">
      <alignment horizontal="center" vertical="center"/>
    </xf>
    <xf numFmtId="0" fontId="40" fillId="2" borderId="2" xfId="0" applyFont="1" applyFill="1" applyBorder="1" applyAlignment="1">
      <alignment horizontal="left" vertical="center"/>
    </xf>
    <xf numFmtId="0" fontId="40" fillId="2" borderId="15" xfId="0" applyFont="1" applyFill="1" applyBorder="1" applyAlignment="1">
      <alignment horizontal="left" vertical="center"/>
    </xf>
    <xf numFmtId="0" fontId="40" fillId="2" borderId="3" xfId="0" applyFont="1" applyFill="1" applyBorder="1" applyAlignment="1">
      <alignment horizontal="left" vertical="center"/>
    </xf>
    <xf numFmtId="0" fontId="38" fillId="2" borderId="19" xfId="0" applyFont="1" applyFill="1" applyBorder="1" applyAlignment="1">
      <alignment horizontal="center" vertical="center"/>
    </xf>
    <xf numFmtId="0" fontId="38" fillId="2" borderId="20" xfId="0" applyFont="1" applyFill="1" applyBorder="1" applyAlignment="1">
      <alignment horizontal="center" vertical="center"/>
    </xf>
    <xf numFmtId="0" fontId="39" fillId="2" borderId="71" xfId="0" applyFont="1" applyFill="1" applyBorder="1" applyAlignment="1">
      <alignment horizontal="center" vertical="center"/>
    </xf>
    <xf numFmtId="0" fontId="39" fillId="2" borderId="20" xfId="0" applyFont="1" applyFill="1" applyBorder="1" applyAlignment="1">
      <alignment horizontal="center" vertical="center"/>
    </xf>
    <xf numFmtId="0" fontId="39" fillId="2" borderId="20" xfId="0" applyNumberFormat="1" applyFont="1" applyFill="1" applyBorder="1" applyAlignment="1">
      <alignment horizontal="center" vertical="center" wrapText="1"/>
    </xf>
    <xf numFmtId="0" fontId="39" fillId="2" borderId="71" xfId="0" applyFont="1" applyFill="1" applyBorder="1" applyAlignment="1">
      <alignment horizontal="center" vertical="center" wrapText="1"/>
    </xf>
    <xf numFmtId="0" fontId="39" fillId="2" borderId="75" xfId="0" applyFont="1" applyFill="1" applyBorder="1" applyAlignment="1">
      <alignment horizontal="center" vertical="center"/>
    </xf>
    <xf numFmtId="0" fontId="42" fillId="4" borderId="10" xfId="0" applyFont="1" applyFill="1" applyBorder="1" applyAlignment="1">
      <alignment horizontal="left" vertical="center"/>
    </xf>
    <xf numFmtId="0" fontId="42" fillId="4" borderId="11" xfId="0" applyFont="1" applyFill="1" applyBorder="1" applyAlignment="1">
      <alignment horizontal="left" vertical="center"/>
    </xf>
    <xf numFmtId="0" fontId="42" fillId="2" borderId="10" xfId="0" applyFont="1" applyFill="1" applyBorder="1" applyAlignment="1">
      <alignment horizontal="left" vertical="center"/>
    </xf>
    <xf numFmtId="0" fontId="42" fillId="2" borderId="11" xfId="0" applyFont="1" applyFill="1" applyBorder="1" applyAlignment="1">
      <alignment horizontal="left" vertical="center"/>
    </xf>
    <xf numFmtId="0" fontId="36" fillId="0" borderId="72" xfId="0" applyFont="1" applyBorder="1" applyAlignment="1">
      <alignment horizontal="center" vertical="center" wrapText="1"/>
    </xf>
    <xf numFmtId="0" fontId="36" fillId="0" borderId="73" xfId="0" applyFont="1" applyBorder="1" applyAlignment="1">
      <alignment horizontal="center" vertical="center" wrapText="1"/>
    </xf>
    <xf numFmtId="0" fontId="36" fillId="0" borderId="74" xfId="0" applyFont="1" applyBorder="1" applyAlignment="1">
      <alignment horizontal="center" vertical="center" wrapText="1"/>
    </xf>
    <xf numFmtId="14" fontId="37" fillId="0" borderId="10" xfId="0" applyNumberFormat="1" applyFont="1" applyBorder="1" applyAlignment="1">
      <alignment horizontal="center" vertical="center" wrapText="1"/>
    </xf>
    <xf numFmtId="14" fontId="37" fillId="0" borderId="11" xfId="0" applyNumberFormat="1" applyFont="1" applyBorder="1" applyAlignment="1">
      <alignment horizontal="center" vertical="center" wrapText="1"/>
    </xf>
  </cellXfs>
  <cellStyles count="7">
    <cellStyle name="Başlık 1 2" xfId="2"/>
    <cellStyle name="Başlık 2 2" xfId="4"/>
    <cellStyle name="Başlık 3 2" xfId="3"/>
    <cellStyle name="Başlık 4 2" xfId="5"/>
    <cellStyle name="Köprü" xfId="6" builtinId="8"/>
    <cellStyle name="Normal" xfId="0" builtinId="0"/>
    <cellStyle name="Normal 2" xfId="1"/>
  </cellStyles>
  <dxfs count="297">
    <dxf>
      <font>
        <color rgb="FF9C0006"/>
      </font>
      <fill>
        <patternFill>
          <bgColor rgb="FFFFC7CE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indexed="64"/>
        </left>
        <right style="medium">
          <color theme="1"/>
        </right>
        <top style="medium">
          <color indexed="64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indexed="64"/>
        </left>
        <right style="medium">
          <color theme="1"/>
        </right>
        <top style="medium">
          <color indexed="64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indexed="64"/>
        </left>
        <right style="medium">
          <color theme="1"/>
        </right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indexed="64"/>
        </left>
        <right style="medium">
          <color theme="1"/>
        </right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border outline="0"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FF6600"/>
      <color rgb="FF0099FF"/>
      <color rgb="FF0000FF"/>
      <color rgb="FFFF00FF"/>
      <color rgb="FFFF7F00"/>
      <color rgb="FFFFCC00"/>
      <color rgb="FF8DB4E2"/>
      <color rgb="FF8EA1D6"/>
      <color rgb="FF739E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trlProps/ctrlProp1.xml><?xml version="1.0" encoding="utf-8"?>
<formControlPr xmlns="http://schemas.microsoft.com/office/spreadsheetml/2009/9/main" objectType="Spin" dx="22" fmlaLink="$P$3" max="3000" min="1900" page="10" val="202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</xdr:colOff>
          <xdr:row>0</xdr:row>
          <xdr:rowOff>142875</xdr:rowOff>
        </xdr:from>
        <xdr:to>
          <xdr:col>10</xdr:col>
          <xdr:colOff>161925</xdr:colOff>
          <xdr:row>2</xdr:row>
          <xdr:rowOff>9525</xdr:rowOff>
        </xdr:to>
        <xdr:sp macro="" textlink="">
          <xdr:nvSpPr>
            <xdr:cNvPr id="1025" name="Değiştirici 1" descr="Spinner control for changing years.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1" name="Tablo1" displayName="Tablo1" ref="C14:D30" totalsRowShown="0" headerRowDxfId="225" dataDxfId="224" headerRowCellStyle="Normal 2" dataCellStyle="Normal 2">
  <sortState ref="C12:D27">
    <sortCondition ref="C11:C27"/>
  </sortState>
  <tableColumns count="2">
    <tableColumn id="1" name="Sınıfı" dataDxfId="223" dataCellStyle="Normal 2">
      <calculatedColumnFormula>IFERROR(VLOOKUP('ANA SAYFA'!$D$10&amp;ROWS('ANA SAYFA'!$B$15:B15),KİLŞİLER!$E$4:$H$83,3,0),"")</calculatedColumnFormula>
    </tableColumn>
    <tableColumn id="2" name="Adı Soyadı" dataDxfId="222" dataCellStyle="Normal 2">
      <calculatedColumnFormula>IFERROR(VLOOKUP('ANA SAYFA'!$D$10&amp;ROWS('ANA SAYFA'!$B$15:B15),KİLŞİLER!$E$4:$H$83,4,0),"")</calculatedColumnFormula>
    </tableColumn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31" name="Tablo12732" displayName="Tablo12732" ref="S39:T55" totalsRowShown="0" headerRowDxfId="181" dataDxfId="179" headerRowBorderDxfId="180" tableBorderDxfId="178" headerRowCellStyle="Normal 2">
  <autoFilter ref="S39:T55"/>
  <sortState ref="N37:O52">
    <sortCondition ref="N11:N27"/>
  </sortState>
  <tableColumns count="2">
    <tableColumn id="1" name="Sınıfı" dataDxfId="177" dataCellStyle="Normal 2">
      <calculatedColumnFormula>IFERROR(VLOOKUP('ANA SAYFA'!$T$35&amp;ROWS('ANA SAYFA'!$B$40:R40),KİLŞİLER!$E$4:$H$83,3,0),"")</calculatedColumnFormula>
    </tableColumn>
    <tableColumn id="2" name="Adı Soyadı" dataDxfId="176" dataCellStyle="Normal 2">
      <calculatedColumnFormula>IFERROR(VLOOKUP('ANA SAYFA'!$T$35&amp;ROWS('ANA SAYFA'!$B$40:R40),KİLŞİLER!$E$4:$H$83,4,0),"")</calculatedColumnFormula>
    </tableColumn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32" name="Tablo133" displayName="Tablo133" ref="C64:D80" totalsRowShown="0" headerRowDxfId="175" dataDxfId="174" headerRowCellStyle="Normal 2">
  <autoFilter ref="C64:D80"/>
  <sortState ref="C61:D76">
    <sortCondition ref="C11:C27"/>
  </sortState>
  <tableColumns count="2">
    <tableColumn id="1" name="Sınıfı" dataDxfId="173" dataCellStyle="Normal 2">
      <calculatedColumnFormula>IFERROR(VLOOKUP('ANA SAYFA'!$D$60&amp;ROWS('ANA SAYFA'!$B$65:B65),KİLŞİLER!$E$4:$H$83,3,0),"")</calculatedColumnFormula>
    </tableColumn>
    <tableColumn id="2" name="Adı Soyadı" dataDxfId="172" dataCellStyle="Normal 2">
      <calculatedColumnFormula>IFERROR(VLOOKUP('ANA SAYFA'!$D$60&amp;ROWS('ANA SAYFA'!$B$65:B65),KİLŞİLER!$E$4:$H$83,4,0),"")</calculatedColumnFormula>
    </tableColumn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33" name="Tablo12434" displayName="Tablo12434" ref="G64:H80" totalsRowShown="0" headerRowDxfId="171" dataDxfId="170" headerRowCellStyle="Normal 2">
  <autoFilter ref="G64:H80"/>
  <tableColumns count="2">
    <tableColumn id="1" name="Sınıfı" dataDxfId="169" dataCellStyle="Normal 2">
      <calculatedColumnFormula>IFERROR(VLOOKUP('ANA SAYFA'!$H$60&amp;ROWS('ANA SAYFA'!$B$65:F65),KİLŞİLER!$E$4:$H$83,3,0),"")</calculatedColumnFormula>
    </tableColumn>
    <tableColumn id="2" name="Adı Soyadı" dataDxfId="168" dataCellStyle="Normal 2">
      <calculatedColumnFormula>IFERROR(VLOOKUP('ANA SAYFA'!$H$60&amp;ROWS('ANA SAYFA'!$B$65:F65),KİLŞİLER!$E$4:$H$83,4,0),"")</calculatedColumnFormula>
    </tableColumn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34" name="Tablo12535" displayName="Tablo12535" ref="K64:L80" totalsRowShown="0" headerRowDxfId="167" dataDxfId="166" headerRowCellStyle="Normal 2">
  <autoFilter ref="K64:L80"/>
  <sortState ref="F61:G76">
    <sortCondition ref="F11:F27"/>
  </sortState>
  <tableColumns count="2">
    <tableColumn id="1" name="Sınıfı" dataDxfId="165" dataCellStyle="Normal 2">
      <calculatedColumnFormula>IFERROR(VLOOKUP('ANA SAYFA'!$L$60&amp;ROWS('ANA SAYFA'!$B$65:J65),KİLŞİLER!$E$4:$H$83,3,0),"")</calculatedColumnFormula>
    </tableColumn>
    <tableColumn id="2" name="Adı Soyadı" dataDxfId="164" dataCellStyle="Normal 2">
      <calculatedColumnFormula>IFERROR(VLOOKUP('ANA SAYFA'!$L$60&amp;ROWS('ANA SAYFA'!$B$65:J65),KİLŞİLER!$E$4:$H$83,4,0),"")</calculatedColumnFormula>
    </tableColumn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35" name="Tablo12636" displayName="Tablo12636" ref="O64:P80" totalsRowShown="0" headerRowDxfId="163" dataDxfId="162" headerRowCellStyle="Normal 2">
  <autoFilter ref="O64:P80"/>
  <sortState ref="J61:K76">
    <sortCondition ref="J11:J27"/>
  </sortState>
  <tableColumns count="2">
    <tableColumn id="1" name="Sınıfı" dataDxfId="161" dataCellStyle="Normal 2">
      <calculatedColumnFormula>IFERROR(VLOOKUP('ANA SAYFA'!$P$60&amp;ROWS('ANA SAYFA'!$B$65:N65),KİLŞİLER!$E$4:$H$83,3,0),"")</calculatedColumnFormula>
    </tableColumn>
    <tableColumn id="2" name="Adı Soyadı" dataDxfId="160" dataCellStyle="Normal 2">
      <calculatedColumnFormula>IFERROR(VLOOKUP('ANA SAYFA'!$P$60&amp;ROWS('ANA SAYFA'!$B$65:N65),KİLŞİLER!$E$4:$H$83,4,0),"")</calculatedColumnFormula>
    </tableColumn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id="36" name="Tablo12737" displayName="Tablo12737" ref="S64:T80" totalsRowShown="0" headerRowDxfId="159" dataDxfId="158" headerRowCellStyle="Normal 2">
  <autoFilter ref="S64:T80"/>
  <sortState ref="N61:O76">
    <sortCondition ref="N11:N27"/>
  </sortState>
  <tableColumns count="2">
    <tableColumn id="1" name="Sınıfı" dataDxfId="157" dataCellStyle="Normal 2">
      <calculatedColumnFormula>IFERROR(VLOOKUP('ANA SAYFA'!$T$60&amp;ROWS('ANA SAYFA'!$B$65:R65),KİLŞİLER!$E$4:$H$83,3,0),"")</calculatedColumnFormula>
    </tableColumn>
    <tableColumn id="2" name="Adı Soyadı" dataDxfId="156" dataCellStyle="Normal 2">
      <calculatedColumnFormula>IFERROR(VLOOKUP('ANA SAYFA'!$T$60&amp;ROWS('ANA SAYFA'!$B$65:R65),KİLŞİLER!$E$4:$H$83,4,0),"")</calculatedColumnFormula>
    </tableColumn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id="37" name="Tablo138" displayName="Tablo138" ref="C89:D105" totalsRowShown="0" headerRowDxfId="155" dataDxfId="154" headerRowCellStyle="Normal 2">
  <autoFilter ref="C89:D105"/>
  <sortState ref="C85:D100">
    <sortCondition ref="C11:C27"/>
  </sortState>
  <tableColumns count="2">
    <tableColumn id="1" name="Sınıfı" dataDxfId="153" dataCellStyle="Normal 2">
      <calculatedColumnFormula>IFERROR(VLOOKUP('ANA SAYFA'!$D$85&amp;ROWS('ANA SAYFA'!$B$90:B90),KİLŞİLER!$E$4:$H$83,3,0),"")</calculatedColumnFormula>
    </tableColumn>
    <tableColumn id="2" name="Adı Soyadı" dataDxfId="152" dataCellStyle="Normal 2">
      <calculatedColumnFormula>IFERROR(VLOOKUP('ANA SAYFA'!$D$85&amp;ROWS('ANA SAYFA'!$B$90:B90),KİLŞİLER!$E$4:$H$83,4,0),"")</calculatedColumnFormula>
    </tableColumn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id="38" name="Tablo12439" displayName="Tablo12439" ref="G89:H105" totalsRowShown="0" headerRowDxfId="151" dataDxfId="150" headerRowCellStyle="Normal 2">
  <autoFilter ref="G89:H105"/>
  <tableColumns count="2">
    <tableColumn id="1" name="Sınıfı" dataDxfId="149" dataCellStyle="Normal 2">
      <calculatedColumnFormula>IFERROR(VLOOKUP('ANA SAYFA'!$H$85&amp;ROWS('ANA SAYFA'!$B$90:F90),KİLŞİLER!$E$4:$H$83,3,0),"")</calculatedColumnFormula>
    </tableColumn>
    <tableColumn id="2" name="Adı Soyadı" dataDxfId="148" dataCellStyle="Normal 2">
      <calculatedColumnFormula>IFERROR(VLOOKUP('ANA SAYFA'!$H$85&amp;ROWS('ANA SAYFA'!$B$90:F90),KİLŞİLER!$E$4:$H$83,4,0),"")</calculatedColumnFormula>
    </tableColumn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id="39" name="Tablo12540" displayName="Tablo12540" ref="K89:L105" totalsRowShown="0" headerRowDxfId="147" dataDxfId="146" headerRowCellStyle="Normal 2">
  <autoFilter ref="K89:L105"/>
  <sortState ref="F85:G100">
    <sortCondition ref="F11:F27"/>
  </sortState>
  <tableColumns count="2">
    <tableColumn id="1" name="Sınıfı" dataDxfId="145" dataCellStyle="Normal 2">
      <calculatedColumnFormula>IFERROR(VLOOKUP('ANA SAYFA'!$L$85&amp;ROWS('ANA SAYFA'!$B$90:J90),KİLŞİLER!$E$4:$H$83,3,0),"")</calculatedColumnFormula>
    </tableColumn>
    <tableColumn id="2" name="Adı Soyadı" dataDxfId="144" dataCellStyle="Normal 2">
      <calculatedColumnFormula>IFERROR(VLOOKUP('ANA SAYFA'!$L$85&amp;ROWS('ANA SAYFA'!$B$90:J90),KİLŞİLER!$E$4:$H$83,4,0),"")</calculatedColumnFormula>
    </tableColumn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id="40" name="Tablo12641" displayName="Tablo12641" ref="O89:P105" totalsRowShown="0" headerRowDxfId="143" dataDxfId="142" headerRowCellStyle="Normal 2">
  <autoFilter ref="O89:P105"/>
  <sortState ref="J85:K100">
    <sortCondition ref="J11:J27"/>
  </sortState>
  <tableColumns count="2">
    <tableColumn id="1" name="Sınıfı" dataDxfId="141" dataCellStyle="Normal 2">
      <calculatedColumnFormula>IFERROR(VLOOKUP('ANA SAYFA'!$P$85&amp;ROWS('ANA SAYFA'!$B$90:N90),KİLŞİLER!$E$4:$H$83,3,0),"")</calculatedColumnFormula>
    </tableColumn>
    <tableColumn id="2" name="Adı Soyadı" dataDxfId="140" dataCellStyle="Normal 2">
      <calculatedColumnFormula>IFERROR(VLOOKUP('ANA SAYFA'!$P$85&amp;ROWS('ANA SAYFA'!$B$90:N90),KİLŞİLER!$E$4:$H$83,4,0),"")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3" name="Tablo124" displayName="Tablo124" ref="G14:H30" totalsRowShown="0" headerRowDxfId="221" dataDxfId="220" headerRowCellStyle="Normal 2" dataCellStyle="Normal 2">
  <tableColumns count="2">
    <tableColumn id="1" name="Sınıfı" dataDxfId="219" dataCellStyle="Normal 2">
      <calculatedColumnFormula>IFERROR(VLOOKUP('ANA SAYFA'!$H$10&amp;ROWS('ANA SAYFA'!$B$15:F15),KİLŞİLER!$E$4:$H$83,3,0),"")</calculatedColumnFormula>
    </tableColumn>
    <tableColumn id="2" name="Adı Soyadı" dataDxfId="218" dataCellStyle="Normal 2">
      <calculatedColumnFormula>IFERROR(VLOOKUP('ANA SAYFA'!$H$10&amp;ROWS('ANA SAYFA'!$B$15:F15),KİLŞİLER!$E$4:$H$83,4,0),"")</calculatedColumnFormula>
    </tableColumn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id="41" name="Tablo12742" displayName="Tablo12742" ref="S89:T105" totalsRowShown="0" headerRowDxfId="139" dataDxfId="138" headerRowCellStyle="Normal 2">
  <autoFilter ref="S89:T105"/>
  <sortState ref="N85:O100">
    <sortCondition ref="N11:N27"/>
  </sortState>
  <tableColumns count="2">
    <tableColumn id="1" name="Sınıfı" dataDxfId="137" dataCellStyle="Normal 2">
      <calculatedColumnFormula>IFERROR(VLOOKUP('ANA SAYFA'!$T$85&amp;ROWS('ANA SAYFA'!$B$90:R90),KİLŞİLER!$E$4:$H$83,3,0),"")</calculatedColumnFormula>
    </tableColumn>
    <tableColumn id="2" name="Adı Soyadı" dataDxfId="136" dataCellStyle="Normal 2">
      <calculatedColumnFormula>IFERROR(VLOOKUP('ANA SAYFA'!$T$85&amp;ROWS('ANA SAYFA'!$B$90:R90),KİLŞİLER!$E$4:$H$83,4,0),"")</calculatedColumnFormula>
    </tableColumn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id="2" name="Tablo1383" displayName="Tablo1383" ref="C114:D130" totalsRowShown="0" headerRowDxfId="135" dataDxfId="134" headerRowCellStyle="Normal 2">
  <autoFilter ref="C114:D130"/>
  <sortState ref="C115:D130">
    <sortCondition ref="C11:C27"/>
  </sortState>
  <tableColumns count="2">
    <tableColumn id="1" name="Sınıfı" dataDxfId="133" dataCellStyle="Normal 2">
      <calculatedColumnFormula>IFERROR(VLOOKUP('ANA SAYFA'!$D$110&amp;ROWS('ANA SAYFA'!$B$115:B115),KİLŞİLER!$E$4:$H$83,3,0),"")</calculatedColumnFormula>
    </tableColumn>
    <tableColumn id="2" name="Adı Soyadı" dataDxfId="132" dataCellStyle="Normal 2">
      <calculatedColumnFormula>IFERROR(VLOOKUP('ANA SAYFA'!$D$110&amp;ROWS('ANA SAYFA'!$B$115:C115),KİLŞİLER!$E$4:$H$83,4,0),"")</calculatedColumnFormula>
    </tableColumn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id="3" name="Tablo124394" displayName="Tablo124394" ref="G114:H130" totalsRowShown="0" headerRowDxfId="131" dataDxfId="130" headerRowCellStyle="Normal 2">
  <autoFilter ref="G114:H130"/>
  <tableColumns count="2">
    <tableColumn id="1" name="Sınıfı" dataDxfId="129" dataCellStyle="Normal 2">
      <calculatedColumnFormula>IFERROR(VLOOKUP('ANA SAYFA'!$H$110&amp;ROWS('ANA SAYFA'!$B$115:F115),KİLŞİLER!$E$4:$H$83,3,0),"")</calculatedColumnFormula>
    </tableColumn>
    <tableColumn id="2" name="Adı Soyadı" dataDxfId="128" dataCellStyle="Normal 2">
      <calculatedColumnFormula>IFERROR(VLOOKUP('ANA SAYFA'!$H$110&amp;ROWS('ANA SAYFA'!$B$115:G115),KİLŞİLER!$E$4:$H$83,4,0),"")</calculatedColumnFormula>
    </tableColumn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id="4" name="Tablo125405" displayName="Tablo125405" ref="K114:L130" totalsRowShown="0" headerRowDxfId="127" dataDxfId="126" headerRowCellStyle="Normal 2">
  <autoFilter ref="K114:L130"/>
  <sortState ref="F115:G130">
    <sortCondition ref="F11:F27"/>
  </sortState>
  <tableColumns count="2">
    <tableColumn id="1" name="Sınıfı" dataDxfId="125" dataCellStyle="Normal 2">
      <calculatedColumnFormula>IFERROR(VLOOKUP('ANA SAYFA'!$L$110&amp;ROWS('ANA SAYFA'!$B$115:J115),KİLŞİLER!$E$4:$H$83,3,0),"")</calculatedColumnFormula>
    </tableColumn>
    <tableColumn id="2" name="Adı Soyadı" dataDxfId="124" dataCellStyle="Normal 2">
      <calculatedColumnFormula>IFERROR(VLOOKUP('ANA SAYFA'!$L$110&amp;ROWS('ANA SAYFA'!$B$115:K115),KİLŞİLER!$E$4:$H$83,4,0),"")</calculatedColumnFormula>
    </tableColumn>
  </tableColumns>
  <tableStyleInfo showFirstColumn="0" showLastColumn="0" showRowStripes="1" showColumnStripes="0"/>
</table>
</file>

<file path=xl/tables/table24.xml><?xml version="1.0" encoding="utf-8"?>
<table xmlns="http://schemas.openxmlformats.org/spreadsheetml/2006/main" id="5" name="Tablo126416" displayName="Tablo126416" ref="O114:P130" totalsRowShown="0" headerRowDxfId="123" dataDxfId="122" headerRowCellStyle="Normal 2">
  <autoFilter ref="O114:P130"/>
  <sortState ref="J115:K130">
    <sortCondition ref="J11:J27"/>
  </sortState>
  <tableColumns count="2">
    <tableColumn id="1" name="Sınıfı" dataDxfId="121" dataCellStyle="Normal 2">
      <calculatedColumnFormula>IFERROR(VLOOKUP('ANA SAYFA'!$P$110&amp;ROWS('ANA SAYFA'!$B$115:N115),KİLŞİLER!$E$4:$H$83,3,0),"")</calculatedColumnFormula>
    </tableColumn>
    <tableColumn id="2" name="Adı Soyadı" dataDxfId="120" dataCellStyle="Normal 2">
      <calculatedColumnFormula>IFERROR(VLOOKUP('ANA SAYFA'!$P$110&amp;ROWS('ANA SAYFA'!$B$115:O115),KİLŞİLER!$E$4:$H$83,4,0),"")</calculatedColumnFormula>
    </tableColumn>
  </tableColumns>
  <tableStyleInfo showFirstColumn="0" showLastColumn="0" showRowStripes="1" showColumnStripes="0"/>
</table>
</file>

<file path=xl/tables/table25.xml><?xml version="1.0" encoding="utf-8"?>
<table xmlns="http://schemas.openxmlformats.org/spreadsheetml/2006/main" id="6" name="Tablo127427" displayName="Tablo127427" ref="S114:T130" totalsRowShown="0" headerRowDxfId="119" dataDxfId="118" headerRowCellStyle="Normal 2">
  <autoFilter ref="S114:T130"/>
  <sortState ref="N115:O130">
    <sortCondition ref="N11:N27"/>
  </sortState>
  <tableColumns count="2">
    <tableColumn id="1" name="Sınıfı" dataDxfId="117" dataCellStyle="Normal 2">
      <calculatedColumnFormula>IFERROR(VLOOKUP('ANA SAYFA'!$T$110&amp;ROWS('ANA SAYFA'!$B$115:R115),KİLŞİLER!$E$4:$H$83,3,0),"")</calculatedColumnFormula>
    </tableColumn>
    <tableColumn id="2" name="Adı Soyadı" dataDxfId="116" dataCellStyle="Normal 2">
      <calculatedColumnFormula>IFERROR(VLOOKUP('ANA SAYFA'!$T$110&amp;ROWS('ANA SAYFA'!$B$115:S115),KİLŞİLER!$E$4:$H$83,4,0),"")</calculatedColumnFormula>
    </tableColumn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id="7" name="Tablo13838" displayName="Tablo13838" ref="C139:D155" totalsRowShown="0" headerRowDxfId="115" dataDxfId="114" headerRowCellStyle="Normal 2">
  <autoFilter ref="C139:D155"/>
  <sortState ref="C140:D155">
    <sortCondition ref="C11:C27"/>
  </sortState>
  <tableColumns count="2">
    <tableColumn id="1" name="Sınıfı" dataDxfId="113" dataCellStyle="Normal 2">
      <calculatedColumnFormula>IFERROR(VLOOKUP('ANA SAYFA'!$D$135&amp;ROWS('ANA SAYFA'!$B$140:B140),KİLŞİLER!$E$4:$H$83,3,0),"")</calculatedColumnFormula>
    </tableColumn>
    <tableColumn id="2" name="Adı Soyadı" dataDxfId="112" dataCellStyle="Normal 2">
      <calculatedColumnFormula>IFERROR(VLOOKUP('ANA SAYFA'!$D$135&amp;ROWS('ANA SAYFA'!$B$140:C140),KİLŞİLER!$E$4:$H$83,4,0),"")</calculatedColumnFormula>
    </tableColumn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id="8" name="Tablo1243949" displayName="Tablo1243949" ref="G139:H155" totalsRowShown="0" headerRowDxfId="111" dataDxfId="110" headerRowCellStyle="Normal 2">
  <autoFilter ref="G139:H155"/>
  <tableColumns count="2">
    <tableColumn id="1" name="Sınıfı" dataDxfId="109" dataCellStyle="Normal 2">
      <calculatedColumnFormula>IFERROR(VLOOKUP('ANA SAYFA'!$H$135&amp;ROWS('ANA SAYFA'!$B$140:F140),KİLŞİLER!$E$4:$H$83,3,0),"")</calculatedColumnFormula>
    </tableColumn>
    <tableColumn id="2" name="Adı Soyadı" dataDxfId="108" dataCellStyle="Normal 2">
      <calculatedColumnFormula>IFERROR(VLOOKUP('ANA SAYFA'!$H$135&amp;ROWS('ANA SAYFA'!$B$140:G140),KİLŞİLER!$E$4:$H$83,4,0),"")</calculatedColumnFormula>
    </tableColumn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id="9" name="Tablo12540510" displayName="Tablo12540510" ref="K139:L155" totalsRowShown="0" headerRowDxfId="107" dataDxfId="106" headerRowCellStyle="Normal 2">
  <autoFilter ref="K139:L155"/>
  <sortState ref="F140:G155">
    <sortCondition ref="F11:F27"/>
  </sortState>
  <tableColumns count="2">
    <tableColumn id="1" name="Sınıfı" dataDxfId="105" dataCellStyle="Normal 2">
      <calculatedColumnFormula>IFERROR(VLOOKUP('ANA SAYFA'!$L$135&amp;ROWS('ANA SAYFA'!$B$140:J140),KİLŞİLER!$E$4:$H$83,3,0),"")</calculatedColumnFormula>
    </tableColumn>
    <tableColumn id="2" name="Adı Soyadı" dataDxfId="104" dataCellStyle="Normal 2">
      <calculatedColumnFormula>IFERROR(VLOOKUP('ANA SAYFA'!$L$135&amp;ROWS('ANA SAYFA'!$B$140:K140),KİLŞİLER!$E$4:$H$83,4,0),"")</calculatedColumnFormula>
    </tableColumn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id="10" name="Tablo12641611" displayName="Tablo12641611" ref="O139:P155" totalsRowShown="0" headerRowDxfId="103" dataDxfId="102" headerRowCellStyle="Normal 2">
  <autoFilter ref="O139:P155"/>
  <sortState ref="J140:K155">
    <sortCondition ref="J11:J27"/>
  </sortState>
  <tableColumns count="2">
    <tableColumn id="1" name="Sınıfı" dataDxfId="101" dataCellStyle="Normal 2">
      <calculatedColumnFormula>IFERROR(VLOOKUP('ANA SAYFA'!$P$135&amp;ROWS('ANA SAYFA'!$B$140:N140),KİLŞİLER!$E$4:$H$83,3,0),"")</calculatedColumnFormula>
    </tableColumn>
    <tableColumn id="2" name="Adı Soyadı" dataDxfId="100" dataCellStyle="Normal 2">
      <calculatedColumnFormula>IFERROR(VLOOKUP('ANA SAYFA'!$P$135&amp;ROWS('ANA SAYFA'!$B$140:O140),KİLŞİLER!$E$4:$H$83,4,0),"")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24" name="Tablo125" displayName="Tablo125" ref="K14:L30" totalsRowShown="0" headerRowDxfId="217" dataDxfId="216" headerRowCellStyle="Normal 2">
  <autoFilter ref="K14:L30"/>
  <sortState ref="F13:G28">
    <sortCondition ref="F11:F27"/>
  </sortState>
  <tableColumns count="2">
    <tableColumn id="1" name="Sınıfı" dataDxfId="215" dataCellStyle="Normal 2">
      <calculatedColumnFormula>IFERROR(VLOOKUP('ANA SAYFA'!$L$10&amp;ROWS('ANA SAYFA'!$B$15:J15),KİLŞİLER!$E$4:$H$83,3,0),"")</calculatedColumnFormula>
    </tableColumn>
    <tableColumn id="2" name="Adı Soyadı" dataDxfId="214" dataCellStyle="Normal 2">
      <calculatedColumnFormula>IFERROR(VLOOKUP('ANA SAYFA'!$L$10&amp;ROWS('ANA SAYFA'!$B$15:J15),KİLŞİLER!$E$4:$H$83,4,0),"")</calculatedColumnFormula>
    </tableColumn>
  </tableColumns>
  <tableStyleInfo showFirstColumn="0" showLastColumn="0" showRowStripes="1" showColumnStripes="0"/>
</table>
</file>

<file path=xl/tables/table30.xml><?xml version="1.0" encoding="utf-8"?>
<table xmlns="http://schemas.openxmlformats.org/spreadsheetml/2006/main" id="11" name="Tablo12742712" displayName="Tablo12742712" ref="S139:T155" totalsRowShown="0" headerRowDxfId="99" dataDxfId="98" headerRowCellStyle="Normal 2">
  <autoFilter ref="S139:T155"/>
  <sortState ref="N140:O155">
    <sortCondition ref="N11:N27"/>
  </sortState>
  <tableColumns count="2">
    <tableColumn id="1" name="Sınıfı" dataDxfId="97" dataCellStyle="Normal 2">
      <calculatedColumnFormula>IFERROR(VLOOKUP('ANA SAYFA'!$T$135&amp;ROWS('ANA SAYFA'!$B$140:R140),KİLŞİLER!$E$4:$H$83,3,0),"")</calculatedColumnFormula>
    </tableColumn>
    <tableColumn id="2" name="Adı Soyadı" dataDxfId="96" dataCellStyle="Normal 2">
      <calculatedColumnFormula>IFERROR(VLOOKUP('ANA SAYFA'!$T$135&amp;ROWS('ANA SAYFA'!$B$140:S140),KİLŞİLER!$E$4:$H$83,4,0),"")</calculatedColumnFormula>
    </tableColumn>
  </tableColumns>
  <tableStyleInfo showFirstColumn="0" showLastColumn="0" showRowStripes="1" showColumnStripes="0"/>
</table>
</file>

<file path=xl/tables/table31.xml><?xml version="1.0" encoding="utf-8"?>
<table xmlns="http://schemas.openxmlformats.org/spreadsheetml/2006/main" id="12" name="Tablo138313" displayName="Tablo138313" ref="C164:D180" totalsRowShown="0" headerRowDxfId="95" dataDxfId="94" headerRowCellStyle="Normal 2">
  <autoFilter ref="C164:D180"/>
  <sortState ref="C165:D180">
    <sortCondition ref="C11:C27"/>
  </sortState>
  <tableColumns count="2">
    <tableColumn id="1" name="Sınıfı" dataDxfId="93" dataCellStyle="Normal 2">
      <calculatedColumnFormula>IFERROR(VLOOKUP('ANA SAYFA'!$D$160&amp;ROWS('ANA SAYFA'!$B$165:B165),KİLŞİLER!$E$4:$H$83,3,0),"")</calculatedColumnFormula>
    </tableColumn>
    <tableColumn id="2" name="Adı Soyadı" dataDxfId="92" dataCellStyle="Normal 2">
      <calculatedColumnFormula>IFERROR(VLOOKUP('ANA SAYFA'!$D$160&amp;ROWS('ANA SAYFA'!$B$165:C165),KİLŞİLER!$E$4:$H$83,4,0),"")</calculatedColumnFormula>
    </tableColumn>
  </tableColumns>
  <tableStyleInfo showFirstColumn="0" showLastColumn="0" showRowStripes="1" showColumnStripes="0"/>
</table>
</file>

<file path=xl/tables/table32.xml><?xml version="1.0" encoding="utf-8"?>
<table xmlns="http://schemas.openxmlformats.org/spreadsheetml/2006/main" id="13" name="Tablo12439414" displayName="Tablo12439414" ref="G164:H180" totalsRowShown="0" headerRowDxfId="91" dataDxfId="90" headerRowCellStyle="Normal 2">
  <autoFilter ref="G164:H180"/>
  <tableColumns count="2">
    <tableColumn id="1" name="Sınıfı" dataDxfId="89" dataCellStyle="Normal 2">
      <calculatedColumnFormula>IFERROR(VLOOKUP('ANA SAYFA'!$H$160&amp;ROWS('ANA SAYFA'!$B$165:F165),KİLŞİLER!$E$4:$H$83,3,0),"")</calculatedColumnFormula>
    </tableColumn>
    <tableColumn id="2" name="Adı Soyadı" dataDxfId="88" dataCellStyle="Normal 2">
      <calculatedColumnFormula>IFERROR(VLOOKUP('ANA SAYFA'!$H$160&amp;ROWS('ANA SAYFA'!$B$165:G165),KİLŞİLER!$E$4:$H$83,4,0),"")</calculatedColumnFormula>
    </tableColumn>
  </tableColumns>
  <tableStyleInfo showFirstColumn="0" showLastColumn="0" showRowStripes="1" showColumnStripes="0"/>
</table>
</file>

<file path=xl/tables/table33.xml><?xml version="1.0" encoding="utf-8"?>
<table xmlns="http://schemas.openxmlformats.org/spreadsheetml/2006/main" id="14" name="Tablo12540515" displayName="Tablo12540515" ref="K164:L180" totalsRowShown="0" headerRowDxfId="87" dataDxfId="86" headerRowCellStyle="Normal 2">
  <autoFilter ref="K164:L180"/>
  <sortState ref="F165:G180">
    <sortCondition ref="F11:F27"/>
  </sortState>
  <tableColumns count="2">
    <tableColumn id="1" name="Sınıfı" dataDxfId="85" dataCellStyle="Normal 2">
      <calculatedColumnFormula>IFERROR(VLOOKUP('ANA SAYFA'!$L$160&amp;ROWS('ANA SAYFA'!$B$165:J165),KİLŞİLER!$E$4:$H$83,3,0),"")</calculatedColumnFormula>
    </tableColumn>
    <tableColumn id="2" name="Adı Soyadı" dataDxfId="84" dataCellStyle="Normal 2">
      <calculatedColumnFormula>IFERROR(VLOOKUP('ANA SAYFA'!$L$160&amp;ROWS('ANA SAYFA'!$B$165:K165),KİLŞİLER!$E$4:$H$83,4,0),"")</calculatedColumnFormula>
    </tableColumn>
  </tableColumns>
  <tableStyleInfo showFirstColumn="0" showLastColumn="0" showRowStripes="1" showColumnStripes="0"/>
</table>
</file>

<file path=xl/tables/table34.xml><?xml version="1.0" encoding="utf-8"?>
<table xmlns="http://schemas.openxmlformats.org/spreadsheetml/2006/main" id="15" name="Tablo12641616" displayName="Tablo12641616" ref="O164:P180" totalsRowShown="0" headerRowDxfId="83" dataDxfId="82" headerRowCellStyle="Normal 2">
  <autoFilter ref="O164:P180"/>
  <sortState ref="J165:K180">
    <sortCondition ref="J11:J27"/>
  </sortState>
  <tableColumns count="2">
    <tableColumn id="1" name="Sınıfı" dataDxfId="81" dataCellStyle="Normal 2">
      <calculatedColumnFormula>IFERROR(VLOOKUP('ANA SAYFA'!$P$160&amp;ROWS('ANA SAYFA'!$B$165:N165),KİLŞİLER!$E$4:$H$83,3,0),"")</calculatedColumnFormula>
    </tableColumn>
    <tableColumn id="2" name="Adı Soyadı" dataDxfId="80" dataCellStyle="Normal 2">
      <calculatedColumnFormula>IFERROR(VLOOKUP('ANA SAYFA'!$P$160&amp;ROWS('ANA SAYFA'!$B$165:O165),KİLŞİLER!$E$4:$H$83,4,0),"")</calculatedColumnFormula>
    </tableColumn>
  </tableColumns>
  <tableStyleInfo showFirstColumn="0" showLastColumn="0" showRowStripes="1" showColumnStripes="0"/>
</table>
</file>

<file path=xl/tables/table35.xml><?xml version="1.0" encoding="utf-8"?>
<table xmlns="http://schemas.openxmlformats.org/spreadsheetml/2006/main" id="16" name="Tablo12742717" displayName="Tablo12742717" ref="S164:T180" totalsRowShown="0" headerRowDxfId="79" dataDxfId="78" headerRowCellStyle="Normal 2">
  <autoFilter ref="S164:T180"/>
  <sortState ref="N165:O180">
    <sortCondition ref="N11:N27"/>
  </sortState>
  <tableColumns count="2">
    <tableColumn id="1" name="Sınıfı" dataDxfId="77" dataCellStyle="Normal 2">
      <calculatedColumnFormula>IFERROR(VLOOKUP('ANA SAYFA'!$T$160&amp;ROWS('ANA SAYFA'!$B$165:R165),KİLŞİLER!$E$4:$H$83,3,0),"")</calculatedColumnFormula>
    </tableColumn>
    <tableColumn id="2" name="Adı Soyadı" dataDxfId="76" dataCellStyle="Normal 2">
      <calculatedColumnFormula>IFERROR(VLOOKUP('ANA SAYFA'!$T$160&amp;ROWS('ANA SAYFA'!$B$165:S165),KİLŞİLER!$E$4:$H$83,4,0),"")</calculatedColumnFormula>
    </tableColumn>
  </tableColumns>
  <tableStyleInfo showFirstColumn="0" showLastColumn="0" showRowStripes="1" showColumnStripes="0"/>
</table>
</file>

<file path=xl/tables/table36.xml><?xml version="1.0" encoding="utf-8"?>
<table xmlns="http://schemas.openxmlformats.org/spreadsheetml/2006/main" id="17" name="Tablo13831318" displayName="Tablo13831318" ref="C189:D205" totalsRowShown="0" headerRowDxfId="75" dataDxfId="74" headerRowCellStyle="Normal 2">
  <autoFilter ref="C189:D205"/>
  <sortState ref="C190:D205">
    <sortCondition ref="C11:C27"/>
  </sortState>
  <tableColumns count="2">
    <tableColumn id="1" name="Sınıfı" dataDxfId="73" dataCellStyle="Normal 2">
      <calculatedColumnFormula>IFERROR(VLOOKUP('ANA SAYFA'!$D$185&amp;ROWS('ANA SAYFA'!$B$190:B190),KİLŞİLER!$E$4:$H$83,3,0),"")</calculatedColumnFormula>
    </tableColumn>
    <tableColumn id="2" name="Adı Soyadı" dataDxfId="72" dataCellStyle="Normal 2">
      <calculatedColumnFormula>IFERROR(VLOOKUP('ANA SAYFA'!$D$185&amp;ROWS('ANA SAYFA'!$B$190:C190),KİLŞİLER!$E$4:$H$83,4,0),"")</calculatedColumnFormula>
    </tableColumn>
  </tableColumns>
  <tableStyleInfo showFirstColumn="0" showLastColumn="0" showRowStripes="1" showColumnStripes="0"/>
</table>
</file>

<file path=xl/tables/table37.xml><?xml version="1.0" encoding="utf-8"?>
<table xmlns="http://schemas.openxmlformats.org/spreadsheetml/2006/main" id="18" name="Tablo1243941419" displayName="Tablo1243941419" ref="G189:H205" totalsRowShown="0" headerRowDxfId="71" dataDxfId="70" headerRowCellStyle="Normal 2">
  <autoFilter ref="G189:H205"/>
  <tableColumns count="2">
    <tableColumn id="1" name="Sınıfı" dataDxfId="69" dataCellStyle="Normal 2">
      <calculatedColumnFormula>IFERROR(VLOOKUP('ANA SAYFA'!$H$185&amp;ROWS('ANA SAYFA'!$B$190:F190),KİLŞİLER!$E$4:$H$83,3,0),"")</calculatedColumnFormula>
    </tableColumn>
    <tableColumn id="2" name="Adı Soyadı" dataDxfId="68" dataCellStyle="Normal 2">
      <calculatedColumnFormula>IFERROR(VLOOKUP('ANA SAYFA'!$H$185&amp;ROWS('ANA SAYFA'!$B$190:G190),KİLŞİLER!$E$4:$H$83,4,0),"")</calculatedColumnFormula>
    </tableColumn>
  </tableColumns>
  <tableStyleInfo showFirstColumn="0" showLastColumn="0" showRowStripes="1" showColumnStripes="0"/>
</table>
</file>

<file path=xl/tables/table38.xml><?xml version="1.0" encoding="utf-8"?>
<table xmlns="http://schemas.openxmlformats.org/spreadsheetml/2006/main" id="19" name="Tablo1254051520" displayName="Tablo1254051520" ref="K189:L205" totalsRowShown="0" headerRowDxfId="67" dataDxfId="66" headerRowCellStyle="Normal 2">
  <autoFilter ref="K189:L205"/>
  <sortState ref="F190:G205">
    <sortCondition ref="F11:F27"/>
  </sortState>
  <tableColumns count="2">
    <tableColumn id="1" name="Sınıfı" dataDxfId="65" dataCellStyle="Normal 2">
      <calculatedColumnFormula>IFERROR(VLOOKUP('ANA SAYFA'!$L$185&amp;ROWS('ANA SAYFA'!$B$190:J190),KİLŞİLER!$E$4:$H$83,3,0),"")</calculatedColumnFormula>
    </tableColumn>
    <tableColumn id="2" name="Adı Soyadı" dataDxfId="64" dataCellStyle="Normal 2">
      <calculatedColumnFormula>IFERROR(VLOOKUP('ANA SAYFA'!$L$185&amp;ROWS('ANA SAYFA'!$B$190:K190),KİLŞİLER!$E$4:$H$83,4,0),"")</calculatedColumnFormula>
    </tableColumn>
  </tableColumns>
  <tableStyleInfo showFirstColumn="0" showLastColumn="0" showRowStripes="1" showColumnStripes="0"/>
</table>
</file>

<file path=xl/tables/table39.xml><?xml version="1.0" encoding="utf-8"?>
<table xmlns="http://schemas.openxmlformats.org/spreadsheetml/2006/main" id="20" name="Tablo1264161621" displayName="Tablo1264161621" ref="O189:P205" totalsRowShown="0" headerRowDxfId="63" dataDxfId="62" headerRowCellStyle="Normal 2">
  <autoFilter ref="O189:P205"/>
  <sortState ref="J190:K205">
    <sortCondition ref="J11:J27"/>
  </sortState>
  <tableColumns count="2">
    <tableColumn id="1" name="Sınıfı" dataDxfId="61" dataCellStyle="Normal 2">
      <calculatedColumnFormula>IFERROR(VLOOKUP('ANA SAYFA'!$P$185&amp;ROWS('ANA SAYFA'!$B$190:N190),KİLŞİLER!$E$4:$H$83,3,0),"")</calculatedColumnFormula>
    </tableColumn>
    <tableColumn id="2" name="Adı Soyadı" dataDxfId="60" dataCellStyle="Normal 2">
      <calculatedColumnFormula>IFERROR(VLOOKUP('ANA SAYFA'!$P$185&amp;ROWS('ANA SAYFA'!$B$190:O190),KİLŞİLER!$E$4:$H$83,4,0),"")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25" name="Tablo126" displayName="Tablo126" ref="O14:P30" totalsRowShown="0" headerRowDxfId="213" dataDxfId="212" headerRowCellStyle="Normal 2">
  <autoFilter ref="O14:P30"/>
  <sortState ref="J13:K28">
    <sortCondition ref="J11:J27"/>
  </sortState>
  <tableColumns count="2">
    <tableColumn id="1" name="Sınıfı" dataDxfId="211" dataCellStyle="Normal 2">
      <calculatedColumnFormula>IFERROR(VLOOKUP('ANA SAYFA'!$P$10&amp;ROWS('ANA SAYFA'!$B$15:N15),KİLŞİLER!$E$4:$H$83,3,0),"")</calculatedColumnFormula>
    </tableColumn>
    <tableColumn id="2" name="Adı Soyadı" dataDxfId="210" dataCellStyle="Normal 2">
      <calculatedColumnFormula>IFERROR(VLOOKUP('ANA SAYFA'!$P$10&amp;ROWS('ANA SAYFA'!$B$15:N15),KİLŞİLER!$E$4:$H$83,4,0),"")</calculatedColumnFormula>
    </tableColumn>
  </tableColumns>
  <tableStyleInfo showFirstColumn="0" showLastColumn="0" showRowStripes="1" showColumnStripes="0"/>
</table>
</file>

<file path=xl/tables/table40.xml><?xml version="1.0" encoding="utf-8"?>
<table xmlns="http://schemas.openxmlformats.org/spreadsheetml/2006/main" id="21" name="Tablo1274271722" displayName="Tablo1274271722" ref="S189:T205" totalsRowShown="0" headerRowDxfId="59" dataDxfId="58" headerRowCellStyle="Normal 2">
  <autoFilter ref="S189:T205"/>
  <sortState ref="N190:O205">
    <sortCondition ref="N11:N27"/>
  </sortState>
  <tableColumns count="2">
    <tableColumn id="1" name="Sınıfı" dataDxfId="57" dataCellStyle="Normal 2">
      <calculatedColumnFormula>IFERROR(VLOOKUP('ANA SAYFA'!$T$185&amp;ROWS('ANA SAYFA'!$B$190:R190),KİLŞİLER!$E$4:$H$83,3,0),"")</calculatedColumnFormula>
    </tableColumn>
    <tableColumn id="2" name="Adı Soyadı" dataDxfId="56" dataCellStyle="Normal 2">
      <calculatedColumnFormula>IFERROR(VLOOKUP('ANA SAYFA'!$T$185&amp;ROWS('ANA SAYFA'!$B$190:S190),KİLŞİLER!$E$4:$H$83,4,0),"")</calculatedColumnFormula>
    </tableColumn>
  </tableColumns>
  <tableStyleInfo showFirstColumn="0" showLastColumn="0" showRowStripes="1" showColumnStripes="0"/>
</table>
</file>

<file path=xl/tables/table41.xml><?xml version="1.0" encoding="utf-8"?>
<table xmlns="http://schemas.openxmlformats.org/spreadsheetml/2006/main" id="45" name="Tablo127427172246" displayName="Tablo127427172246" ref="S313:T329" totalsRowShown="0" headerRowDxfId="55" dataDxfId="54" headerRowCellStyle="Normal 2">
  <autoFilter ref="S313:T329"/>
  <sortState ref="N314:O329">
    <sortCondition ref="N11:N27"/>
  </sortState>
  <tableColumns count="2">
    <tableColumn id="1" name="Sınıfı" dataDxfId="53" dataCellStyle="Normal 2">
      <calculatedColumnFormula>IFERROR(VLOOKUP('ANA SAYFA'!$T$309&amp;ROWS('ANA SAYFA'!$B$314:R314),KİLŞİLER!$E$4:$H$83,3,0),"")</calculatedColumnFormula>
    </tableColumn>
    <tableColumn id="2" name="Adı Soyadı" dataDxfId="52" dataCellStyle="Normal 2">
      <calculatedColumnFormula>IFERROR(VLOOKUP('ANA SAYFA'!$T$309&amp;ROWS('ANA SAYFA'!$B$314:S314),KİLŞİLER!$E$4:$H$83,4,0),"")</calculatedColumnFormula>
    </tableColumn>
  </tableColumns>
  <tableStyleInfo showFirstColumn="0" showLastColumn="0" showRowStripes="1" showColumnStripes="0"/>
</table>
</file>

<file path=xl/tables/table42.xml><?xml version="1.0" encoding="utf-8"?>
<table xmlns="http://schemas.openxmlformats.org/spreadsheetml/2006/main" id="44" name="Tablo126416162145" displayName="Tablo126416162145" ref="O313:P329" totalsRowShown="0" headerRowDxfId="51" dataDxfId="50" headerRowCellStyle="Normal 2">
  <autoFilter ref="O313:P329"/>
  <sortState ref="J314:K329">
    <sortCondition ref="J11:J27"/>
  </sortState>
  <tableColumns count="2">
    <tableColumn id="1" name="Sınıfı" dataDxfId="49" dataCellStyle="Normal 2">
      <calculatedColumnFormula>IFERROR(VLOOKUP('ANA SAYFA'!$P$309&amp;ROWS('ANA SAYFA'!$B$314:N314),KİLŞİLER!$E$4:$H$83,3,0),"")</calculatedColumnFormula>
    </tableColumn>
    <tableColumn id="2" name="Adı Soyadı" dataDxfId="48" dataCellStyle="Normal 2">
      <calculatedColumnFormula>IFERROR(VLOOKUP('ANA SAYFA'!$P$309&amp;ROWS('ANA SAYFA'!$B$314:O314),KİLŞİLER!$E$4:$H$83,4,0),"")</calculatedColumnFormula>
    </tableColumn>
  </tableColumns>
  <tableStyleInfo showFirstColumn="0" showLastColumn="0" showRowStripes="1" showColumnStripes="0"/>
</table>
</file>

<file path=xl/tables/table43.xml><?xml version="1.0" encoding="utf-8"?>
<table xmlns="http://schemas.openxmlformats.org/spreadsheetml/2006/main" id="43" name="Tablo125405152044" displayName="Tablo125405152044" ref="K313:L329" totalsRowShown="0" headerRowDxfId="47" dataDxfId="46" headerRowCellStyle="Normal 2">
  <autoFilter ref="K313:L329"/>
  <sortState ref="F314:G329">
    <sortCondition ref="F11:F27"/>
  </sortState>
  <tableColumns count="2">
    <tableColumn id="1" name="Sınıfı" dataDxfId="45" dataCellStyle="Normal 2">
      <calculatedColumnFormula>IFERROR(VLOOKUP('ANA SAYFA'!$L$309&amp;ROWS('ANA SAYFA'!$B$314:J314),KİLŞİLER!$E$4:$H$83,3,0),"")</calculatedColumnFormula>
    </tableColumn>
    <tableColumn id="2" name="Adı Soyadı" dataDxfId="44" dataCellStyle="Normal 2">
      <calculatedColumnFormula>IFERROR(VLOOKUP('ANA SAYFA'!$L$309&amp;ROWS('ANA SAYFA'!$B$314:K314),KİLŞİLER!$E$4:$H$83,4,0),"")</calculatedColumnFormula>
    </tableColumn>
  </tableColumns>
  <tableStyleInfo showFirstColumn="0" showLastColumn="0" showRowStripes="1" showColumnStripes="0"/>
</table>
</file>

<file path=xl/tables/table44.xml><?xml version="1.0" encoding="utf-8"?>
<table xmlns="http://schemas.openxmlformats.org/spreadsheetml/2006/main" id="42" name="Tablo124394141943" displayName="Tablo124394141943" ref="G313:H329" totalsRowShown="0" headerRowDxfId="43" dataDxfId="42" headerRowCellStyle="Normal 2">
  <autoFilter ref="G313:H329"/>
  <tableColumns count="2">
    <tableColumn id="1" name="Sınıfı" dataDxfId="41" dataCellStyle="Normal 2">
      <calculatedColumnFormula>IFERROR(VLOOKUP('ANA SAYFA'!$H$309&amp;ROWS('ANA SAYFA'!$B$314:F314),KİLŞİLER!$E$4:$H$83,3,0),"")</calculatedColumnFormula>
    </tableColumn>
    <tableColumn id="2" name="Adı Soyadı" dataDxfId="40" dataCellStyle="Normal 2">
      <calculatedColumnFormula>IFERROR(VLOOKUP('ANA SAYFA'!$H$309&amp;ROWS('ANA SAYFA'!$B$314:G314),KİLŞİLER!$E$4:$H$83,4,0),"")</calculatedColumnFormula>
    </tableColumn>
  </tableColumns>
  <tableStyleInfo showFirstColumn="0" showLastColumn="0" showRowStripes="1" showColumnStripes="0"/>
</table>
</file>

<file path=xl/tables/table45.xml><?xml version="1.0" encoding="utf-8"?>
<table xmlns="http://schemas.openxmlformats.org/spreadsheetml/2006/main" id="22" name="Tablo1383131823" displayName="Tablo1383131823" ref="C313:D329" totalsRowShown="0" headerRowDxfId="39" dataDxfId="38" headerRowCellStyle="Normal 2">
  <autoFilter ref="C313:D329"/>
  <sortState ref="C314:D329">
    <sortCondition ref="C11:C27"/>
  </sortState>
  <tableColumns count="2">
    <tableColumn id="1" name="Sınıfı" dataDxfId="37" dataCellStyle="Normal 2">
      <calculatedColumnFormula>IFERROR(VLOOKUP('ANA SAYFA'!$D$309&amp;ROWS('ANA SAYFA'!$B$314:B314),KİLŞİLER!$E$4:$H$83,3,0),"")</calculatedColumnFormula>
    </tableColumn>
    <tableColumn id="2" name="Adı Soyadı" dataDxfId="36" dataCellStyle="Normal 2">
      <calculatedColumnFormula>IFERROR(VLOOKUP('ANA SAYFA'!$D$309&amp;ROWS('ANA SAYFA'!$B$314:C314),KİLŞİLER!$E$4:$H$83,4,0),"")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26" name="Tablo127" displayName="Tablo127" ref="S14:T30" totalsRowShown="0" headerRowDxfId="209" dataDxfId="208" headerRowCellStyle="Normal 2">
  <autoFilter ref="S14:T30"/>
  <sortState ref="N13:O28">
    <sortCondition ref="N11:N27"/>
  </sortState>
  <tableColumns count="2">
    <tableColumn id="1" name="Sınıfı" dataDxfId="207" dataCellStyle="Normal 2">
      <calculatedColumnFormula>IFERROR(VLOOKUP('ANA SAYFA'!$T$10&amp;ROWS('ANA SAYFA'!$B$15:R15),KİLŞİLER!$E$4:$H$83,3,0),"")</calculatedColumnFormula>
    </tableColumn>
    <tableColumn id="2" name="Adı Soyadı" dataDxfId="206" dataCellStyle="Normal 2">
      <calculatedColumnFormula>IFERROR(VLOOKUP('ANA SAYFA'!$T$10&amp;ROWS('ANA SAYFA'!$B$15:R15),KİLŞİLER!$E$4:$H$83,4,0),"")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27" name="Tablo128" displayName="Tablo128" ref="C39:D55" totalsRowShown="0" headerRowDxfId="205" dataDxfId="203" headerRowBorderDxfId="204" tableBorderDxfId="202" headerRowCellStyle="Normal 2">
  <sortState ref="C37:D52">
    <sortCondition ref="C11:C27"/>
  </sortState>
  <tableColumns count="2">
    <tableColumn id="1" name="Sınıfı" dataDxfId="201" dataCellStyle="Normal 2">
      <calculatedColumnFormula>IFERROR(VLOOKUP('ANA SAYFA'!$D$35&amp;ROWS('ANA SAYFA'!$B$40:B40),KİLŞİLER!$E$4:$H$83,3,0),"")</calculatedColumnFormula>
    </tableColumn>
    <tableColumn id="2" name="Adı Soyadı" dataDxfId="200" dataCellStyle="Normal 2">
      <calculatedColumnFormula>IFERROR(VLOOKUP('ANA SAYFA'!$D$35&amp;ROWS('ANA SAYFA'!$B$40:B40),KİLŞİLER!$E$4:$H$83,4,0),"")</calculatedColumnFormula>
    </tableColumn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28" name="Tablo12429" displayName="Tablo12429" ref="G39:I55" totalsRowShown="0" headerRowDxfId="199" dataDxfId="198" tableBorderDxfId="197">
  <tableColumns count="3">
    <tableColumn id="1" name="Sınıfı" dataDxfId="196" dataCellStyle="Normal 2">
      <calculatedColumnFormula>IFERROR(VLOOKUP('ANA SAYFA'!$H$35&amp;ROWS('ANA SAYFA'!$B$40:F40),KİLŞİLER!$E$4:$H$83,3,0),"")</calculatedColumnFormula>
    </tableColumn>
    <tableColumn id="2" name="Adı Soyadı" dataDxfId="195" dataCellStyle="Normal 2">
      <calculatedColumnFormula>IFERROR(VLOOKUP('ANA SAYFA'!$H$35&amp;ROWS('ANA SAYFA'!$B$40:F40),KİLŞİLER!$E$4:$H$83,4,0),"")</calculatedColumnFormula>
    </tableColumn>
    <tableColumn id="3" name="Sütun1" dataDxfId="194" dataCellStyle="Normal 2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29" name="Tablo12530" displayName="Tablo12530" ref="K39:M55" totalsRowShown="0" headerRowDxfId="193" dataDxfId="192" tableBorderDxfId="191">
  <autoFilter ref="K39:M55"/>
  <sortState ref="F40:G55">
    <sortCondition ref="F39:F55"/>
  </sortState>
  <tableColumns count="3">
    <tableColumn id="1" name="Sınıfı" dataDxfId="190" dataCellStyle="Normal 2">
      <calculatedColumnFormula>IFERROR(VLOOKUP('ANA SAYFA'!$L$35&amp;ROWS('ANA SAYFA'!$B$40:J40),KİLŞİLER!$E$4:$H$83,3,0),"")</calculatedColumnFormula>
    </tableColumn>
    <tableColumn id="2" name="Adı Soyadı" dataDxfId="189" dataCellStyle="Normal 2">
      <calculatedColumnFormula>IFERROR(VLOOKUP('ANA SAYFA'!$L$35&amp;ROWS('ANA SAYFA'!$B$40:J40),KİLŞİLER!$E$4:$H$83,4,0),"")</calculatedColumnFormula>
    </tableColumn>
    <tableColumn id="3" name="Sütun1" dataDxfId="188" dataCellStyle="Normal 2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30" name="Tablo12631" displayName="Tablo12631" ref="O39:P55" totalsRowShown="0" headerRowDxfId="187" dataDxfId="185" headerRowBorderDxfId="186" tableBorderDxfId="184" headerRowCellStyle="Normal 2">
  <autoFilter ref="O39:P55"/>
  <sortState ref="J37:K52">
    <sortCondition ref="J11:J27"/>
  </sortState>
  <tableColumns count="2">
    <tableColumn id="1" name="Sınıfı" dataDxfId="183" dataCellStyle="Normal 2">
      <calculatedColumnFormula>IFERROR(VLOOKUP('ANA SAYFA'!$P$35&amp;ROWS('ANA SAYFA'!$B$40:N40),KİLŞİLER!$E$4:$H$83,3,0),"")</calculatedColumnFormula>
    </tableColumn>
    <tableColumn id="2" name="Adı Soyadı" dataDxfId="182" dataCellStyle="Normal 2">
      <calculatedColumnFormula>IFERROR(VLOOKUP('ANA SAYFA'!$P$35&amp;ROWS('ANA SAYFA'!$B$40:N40),KİLŞİLER!$E$4:$H$83,4,0),"")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9.xml"/><Relationship Id="rId18" Type="http://schemas.openxmlformats.org/officeDocument/2006/relationships/table" Target="../tables/table14.xml"/><Relationship Id="rId26" Type="http://schemas.openxmlformats.org/officeDocument/2006/relationships/table" Target="../tables/table22.xml"/><Relationship Id="rId39" Type="http://schemas.openxmlformats.org/officeDocument/2006/relationships/table" Target="../tables/table35.xml"/><Relationship Id="rId21" Type="http://schemas.openxmlformats.org/officeDocument/2006/relationships/table" Target="../tables/table17.xml"/><Relationship Id="rId34" Type="http://schemas.openxmlformats.org/officeDocument/2006/relationships/table" Target="../tables/table30.xml"/><Relationship Id="rId42" Type="http://schemas.openxmlformats.org/officeDocument/2006/relationships/table" Target="../tables/table38.xml"/><Relationship Id="rId47" Type="http://schemas.openxmlformats.org/officeDocument/2006/relationships/table" Target="../tables/table43.xml"/><Relationship Id="rId7" Type="http://schemas.openxmlformats.org/officeDocument/2006/relationships/table" Target="../tables/table3.xml"/><Relationship Id="rId2" Type="http://schemas.openxmlformats.org/officeDocument/2006/relationships/drawing" Target="../drawings/drawing1.xml"/><Relationship Id="rId16" Type="http://schemas.openxmlformats.org/officeDocument/2006/relationships/table" Target="../tables/table12.xml"/><Relationship Id="rId29" Type="http://schemas.openxmlformats.org/officeDocument/2006/relationships/table" Target="../tables/table25.xml"/><Relationship Id="rId11" Type="http://schemas.openxmlformats.org/officeDocument/2006/relationships/table" Target="../tables/table7.xml"/><Relationship Id="rId24" Type="http://schemas.openxmlformats.org/officeDocument/2006/relationships/table" Target="../tables/table20.xml"/><Relationship Id="rId32" Type="http://schemas.openxmlformats.org/officeDocument/2006/relationships/table" Target="../tables/table28.xml"/><Relationship Id="rId37" Type="http://schemas.openxmlformats.org/officeDocument/2006/relationships/table" Target="../tables/table33.xml"/><Relationship Id="rId40" Type="http://schemas.openxmlformats.org/officeDocument/2006/relationships/table" Target="../tables/table36.xml"/><Relationship Id="rId45" Type="http://schemas.openxmlformats.org/officeDocument/2006/relationships/table" Target="../tables/table41.xml"/><Relationship Id="rId5" Type="http://schemas.openxmlformats.org/officeDocument/2006/relationships/table" Target="../tables/table1.xml"/><Relationship Id="rId15" Type="http://schemas.openxmlformats.org/officeDocument/2006/relationships/table" Target="../tables/table11.xml"/><Relationship Id="rId23" Type="http://schemas.openxmlformats.org/officeDocument/2006/relationships/table" Target="../tables/table19.xml"/><Relationship Id="rId28" Type="http://schemas.openxmlformats.org/officeDocument/2006/relationships/table" Target="../tables/table24.xml"/><Relationship Id="rId36" Type="http://schemas.openxmlformats.org/officeDocument/2006/relationships/table" Target="../tables/table32.xml"/><Relationship Id="rId49" Type="http://schemas.openxmlformats.org/officeDocument/2006/relationships/table" Target="../tables/table45.xml"/><Relationship Id="rId10" Type="http://schemas.openxmlformats.org/officeDocument/2006/relationships/table" Target="../tables/table6.xml"/><Relationship Id="rId19" Type="http://schemas.openxmlformats.org/officeDocument/2006/relationships/table" Target="../tables/table15.xml"/><Relationship Id="rId31" Type="http://schemas.openxmlformats.org/officeDocument/2006/relationships/table" Target="../tables/table27.xml"/><Relationship Id="rId44" Type="http://schemas.openxmlformats.org/officeDocument/2006/relationships/table" Target="../tables/table40.xml"/><Relationship Id="rId4" Type="http://schemas.openxmlformats.org/officeDocument/2006/relationships/ctrlProp" Target="../ctrlProps/ctrlProp1.xml"/><Relationship Id="rId9" Type="http://schemas.openxmlformats.org/officeDocument/2006/relationships/table" Target="../tables/table5.xml"/><Relationship Id="rId14" Type="http://schemas.openxmlformats.org/officeDocument/2006/relationships/table" Target="../tables/table10.xml"/><Relationship Id="rId22" Type="http://schemas.openxmlformats.org/officeDocument/2006/relationships/table" Target="../tables/table18.xml"/><Relationship Id="rId27" Type="http://schemas.openxmlformats.org/officeDocument/2006/relationships/table" Target="../tables/table23.xml"/><Relationship Id="rId30" Type="http://schemas.openxmlformats.org/officeDocument/2006/relationships/table" Target="../tables/table26.xml"/><Relationship Id="rId35" Type="http://schemas.openxmlformats.org/officeDocument/2006/relationships/table" Target="../tables/table31.xml"/><Relationship Id="rId43" Type="http://schemas.openxmlformats.org/officeDocument/2006/relationships/table" Target="../tables/table39.xml"/><Relationship Id="rId48" Type="http://schemas.openxmlformats.org/officeDocument/2006/relationships/table" Target="../tables/table44.xml"/><Relationship Id="rId8" Type="http://schemas.openxmlformats.org/officeDocument/2006/relationships/table" Target="../tables/table4.xml"/><Relationship Id="rId3" Type="http://schemas.openxmlformats.org/officeDocument/2006/relationships/vmlDrawing" Target="../drawings/vmlDrawing1.vml"/><Relationship Id="rId12" Type="http://schemas.openxmlformats.org/officeDocument/2006/relationships/table" Target="../tables/table8.xml"/><Relationship Id="rId17" Type="http://schemas.openxmlformats.org/officeDocument/2006/relationships/table" Target="../tables/table13.xml"/><Relationship Id="rId25" Type="http://schemas.openxmlformats.org/officeDocument/2006/relationships/table" Target="../tables/table21.xml"/><Relationship Id="rId33" Type="http://schemas.openxmlformats.org/officeDocument/2006/relationships/table" Target="../tables/table29.xml"/><Relationship Id="rId38" Type="http://schemas.openxmlformats.org/officeDocument/2006/relationships/table" Target="../tables/table34.xml"/><Relationship Id="rId46" Type="http://schemas.openxmlformats.org/officeDocument/2006/relationships/table" Target="../tables/table42.xml"/><Relationship Id="rId20" Type="http://schemas.openxmlformats.org/officeDocument/2006/relationships/table" Target="../tables/table16.xml"/><Relationship Id="rId41" Type="http://schemas.openxmlformats.org/officeDocument/2006/relationships/table" Target="../tables/table37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132"/>
  <sheetViews>
    <sheetView topLeftCell="A43" zoomScaleNormal="100" zoomScaleSheetLayoutView="100" workbookViewId="0">
      <selection activeCell="E123" sqref="E123"/>
    </sheetView>
  </sheetViews>
  <sheetFormatPr defaultRowHeight="15" x14ac:dyDescent="0.25"/>
  <cols>
    <col min="1" max="1" width="8.5703125" style="163" bestFit="1" customWidth="1"/>
    <col min="2" max="2" width="16.42578125" style="163" bestFit="1" customWidth="1"/>
    <col min="3" max="3" width="8.5703125" style="163" bestFit="1" customWidth="1"/>
    <col min="4" max="4" width="13.5703125" style="153" bestFit="1" customWidth="1"/>
    <col min="5" max="5" width="15.42578125" style="153" bestFit="1" customWidth="1"/>
    <col min="6" max="6" width="11.28515625" style="163" bestFit="1" customWidth="1"/>
    <col min="7" max="7" width="10.7109375" style="163" bestFit="1" customWidth="1"/>
    <col min="8" max="8" width="29.140625" style="153" bestFit="1" customWidth="1"/>
    <col min="9" max="9" width="14.85546875" style="163" bestFit="1" customWidth="1"/>
    <col min="10" max="10" width="12.7109375" style="153" bestFit="1" customWidth="1"/>
    <col min="11" max="16384" width="9.140625" style="153"/>
  </cols>
  <sheetData>
    <row r="1" spans="1:10" ht="13.5" customHeight="1" x14ac:dyDescent="0.25">
      <c r="A1" s="221" t="s">
        <v>123</v>
      </c>
      <c r="B1" s="221"/>
      <c r="C1" s="221"/>
      <c r="D1" s="221"/>
      <c r="E1" s="221"/>
      <c r="F1" s="221"/>
      <c r="G1" s="221"/>
      <c r="H1" s="221"/>
      <c r="I1" s="221"/>
      <c r="J1" s="221"/>
    </row>
    <row r="2" spans="1:10" ht="10.5" customHeight="1" x14ac:dyDescent="0.25">
      <c r="A2" s="222"/>
      <c r="B2" s="222"/>
      <c r="C2" s="222"/>
      <c r="D2" s="222"/>
      <c r="E2" s="222"/>
      <c r="F2" s="222"/>
      <c r="G2" s="222"/>
      <c r="H2" s="222"/>
      <c r="I2" s="222"/>
      <c r="J2" s="222"/>
    </row>
    <row r="3" spans="1:10" x14ac:dyDescent="0.25">
      <c r="A3" s="154" t="s">
        <v>124</v>
      </c>
      <c r="B3" s="154" t="s">
        <v>183</v>
      </c>
      <c r="C3" s="154" t="s">
        <v>124</v>
      </c>
      <c r="D3" s="154" t="s">
        <v>127</v>
      </c>
      <c r="E3" s="154" t="s">
        <v>171</v>
      </c>
      <c r="F3" s="154" t="s">
        <v>170</v>
      </c>
      <c r="G3" s="154" t="s">
        <v>125</v>
      </c>
      <c r="H3" s="154" t="s">
        <v>126</v>
      </c>
      <c r="I3" s="155" t="s">
        <v>121</v>
      </c>
      <c r="J3" s="155" t="s">
        <v>128</v>
      </c>
    </row>
    <row r="4" spans="1:10" ht="15" customHeight="1" x14ac:dyDescent="0.25">
      <c r="A4" s="156">
        <v>1</v>
      </c>
      <c r="B4" s="157" t="s">
        <v>129</v>
      </c>
      <c r="C4" s="156">
        <v>1</v>
      </c>
      <c r="D4" s="170" t="s">
        <v>129</v>
      </c>
      <c r="E4" s="157" t="str">
        <f>D4&amp;COUNTIF(D4:$D$86,D4)</f>
        <v>AYŞEPINAR5</v>
      </c>
      <c r="F4" s="156">
        <v>142</v>
      </c>
      <c r="G4" s="159" t="s">
        <v>257</v>
      </c>
      <c r="H4" s="160" t="s">
        <v>280</v>
      </c>
      <c r="I4" s="156"/>
      <c r="J4" s="157"/>
    </row>
    <row r="5" spans="1:10" ht="15" customHeight="1" x14ac:dyDescent="0.25">
      <c r="A5" s="156">
        <v>2</v>
      </c>
      <c r="B5" s="161" t="s">
        <v>130</v>
      </c>
      <c r="C5" s="156">
        <v>2</v>
      </c>
      <c r="D5" s="170" t="s">
        <v>129</v>
      </c>
      <c r="E5" s="157" t="str">
        <f>D5&amp;COUNTIF(D4:$D$83,D5)</f>
        <v>AYŞEPINAR5</v>
      </c>
      <c r="F5" s="156">
        <v>456</v>
      </c>
      <c r="G5" s="159" t="s">
        <v>254</v>
      </c>
      <c r="H5" s="160" t="s">
        <v>184</v>
      </c>
      <c r="I5" s="156"/>
      <c r="J5" s="157"/>
    </row>
    <row r="6" spans="1:10" ht="15" customHeight="1" x14ac:dyDescent="0.25">
      <c r="A6" s="156">
        <v>3</v>
      </c>
      <c r="B6" s="157" t="s">
        <v>379</v>
      </c>
      <c r="C6" s="156">
        <v>3</v>
      </c>
      <c r="D6" s="170" t="s">
        <v>129</v>
      </c>
      <c r="E6" s="157" t="str">
        <f>D6&amp;COUNTIF(D4:$D$42,D6)</f>
        <v>AYŞEPINAR5</v>
      </c>
      <c r="F6" s="156">
        <v>481</v>
      </c>
      <c r="G6" s="159" t="s">
        <v>255</v>
      </c>
      <c r="H6" s="160" t="s">
        <v>201</v>
      </c>
      <c r="I6" s="156"/>
      <c r="J6" s="157"/>
    </row>
    <row r="7" spans="1:10" ht="15" customHeight="1" x14ac:dyDescent="0.25">
      <c r="A7" s="156">
        <v>4</v>
      </c>
      <c r="B7" s="157" t="s">
        <v>145</v>
      </c>
      <c r="C7" s="156">
        <v>4</v>
      </c>
      <c r="D7" s="158" t="s">
        <v>129</v>
      </c>
      <c r="E7" s="157" t="str">
        <f>D7&amp;COUNTIF(D$4:$D7,D7)</f>
        <v>AYŞEPINAR4</v>
      </c>
      <c r="F7" s="156" t="s">
        <v>404</v>
      </c>
      <c r="G7" s="219" t="s">
        <v>289</v>
      </c>
      <c r="H7" s="170" t="s">
        <v>381</v>
      </c>
      <c r="I7" s="156"/>
      <c r="J7" s="157"/>
    </row>
    <row r="8" spans="1:10" ht="15" customHeight="1" x14ac:dyDescent="0.25">
      <c r="A8" s="156">
        <v>5</v>
      </c>
      <c r="B8" s="158" t="s">
        <v>131</v>
      </c>
      <c r="C8" s="156">
        <v>5</v>
      </c>
      <c r="D8" s="158" t="s">
        <v>129</v>
      </c>
      <c r="E8" s="157" t="str">
        <f>D8&amp;COUNTIF(D$4:$D8,D8)</f>
        <v>AYŞEPINAR5</v>
      </c>
      <c r="F8" s="156">
        <v>442</v>
      </c>
      <c r="G8" s="219" t="s">
        <v>273</v>
      </c>
      <c r="H8" s="170" t="s">
        <v>386</v>
      </c>
      <c r="I8" s="156"/>
      <c r="J8" s="157"/>
    </row>
    <row r="9" spans="1:10" ht="15" customHeight="1" x14ac:dyDescent="0.25">
      <c r="A9" s="156">
        <v>6</v>
      </c>
      <c r="B9" s="158" t="s">
        <v>133</v>
      </c>
      <c r="C9" s="156">
        <v>6</v>
      </c>
      <c r="D9" s="170" t="s">
        <v>130</v>
      </c>
      <c r="E9" s="157" t="str">
        <f>D9&amp;COUNTIF(D$4:$D9,D9)</f>
        <v>AYVAZHACI1</v>
      </c>
      <c r="F9" s="156">
        <v>1002</v>
      </c>
      <c r="G9" s="159" t="s">
        <v>286</v>
      </c>
      <c r="H9" s="160" t="s">
        <v>216</v>
      </c>
      <c r="I9" s="156"/>
      <c r="J9" s="157"/>
    </row>
    <row r="10" spans="1:10" ht="15" customHeight="1" x14ac:dyDescent="0.25">
      <c r="A10" s="156">
        <v>7</v>
      </c>
      <c r="B10" s="158" t="s">
        <v>134</v>
      </c>
      <c r="C10" s="156">
        <v>7</v>
      </c>
      <c r="D10" s="158" t="s">
        <v>379</v>
      </c>
      <c r="E10" s="157" t="str">
        <f>D10&amp;COUNTIF(D$4:$D10,D10)</f>
        <v>BAKIRDAĞI1</v>
      </c>
      <c r="F10" s="156">
        <v>522</v>
      </c>
      <c r="G10" s="219" t="s">
        <v>273</v>
      </c>
      <c r="H10" s="170" t="s">
        <v>378</v>
      </c>
      <c r="I10" s="156"/>
      <c r="J10" s="157"/>
    </row>
    <row r="11" spans="1:10" ht="15" customHeight="1" x14ac:dyDescent="0.25">
      <c r="A11" s="156">
        <v>8</v>
      </c>
      <c r="B11" s="158" t="s">
        <v>202</v>
      </c>
      <c r="C11" s="156">
        <v>8</v>
      </c>
      <c r="D11" s="170" t="s">
        <v>145</v>
      </c>
      <c r="E11" s="157" t="str">
        <f>D11&amp;COUNTIF(D$4:$D11,D11)</f>
        <v>BÜYÜK KÜNYE1</v>
      </c>
      <c r="F11" s="156">
        <v>761</v>
      </c>
      <c r="G11" s="159" t="s">
        <v>253</v>
      </c>
      <c r="H11" s="158" t="s">
        <v>217</v>
      </c>
      <c r="I11" s="156"/>
      <c r="J11" s="157"/>
    </row>
    <row r="12" spans="1:10" ht="15" customHeight="1" x14ac:dyDescent="0.25">
      <c r="A12" s="156">
        <v>9</v>
      </c>
      <c r="B12" s="158" t="s">
        <v>346</v>
      </c>
      <c r="C12" s="156">
        <v>9</v>
      </c>
      <c r="D12" s="170" t="s">
        <v>131</v>
      </c>
      <c r="E12" s="157" t="str">
        <f>D12&amp;COUNTIF(D$3:$D13,D12)</f>
        <v>ÇATALOLUK2</v>
      </c>
      <c r="F12" s="156">
        <v>33</v>
      </c>
      <c r="G12" s="159" t="s">
        <v>256</v>
      </c>
      <c r="H12" s="158" t="s">
        <v>185</v>
      </c>
      <c r="I12" s="156"/>
      <c r="J12" s="157"/>
    </row>
    <row r="13" spans="1:10" ht="15" customHeight="1" x14ac:dyDescent="0.25">
      <c r="A13" s="156">
        <v>10</v>
      </c>
      <c r="B13" s="158" t="s">
        <v>135</v>
      </c>
      <c r="C13" s="156">
        <v>10</v>
      </c>
      <c r="D13" s="170" t="s">
        <v>131</v>
      </c>
      <c r="E13" s="157" t="str">
        <f>D13&amp;COUNTIF(D$4:$D13,D13)</f>
        <v>ÇATALOLUK2</v>
      </c>
      <c r="F13" s="156">
        <v>191</v>
      </c>
      <c r="G13" s="159" t="s">
        <v>343</v>
      </c>
      <c r="H13" s="158" t="s">
        <v>219</v>
      </c>
      <c r="I13" s="156"/>
      <c r="J13" s="157"/>
    </row>
    <row r="14" spans="1:10" ht="15" customHeight="1" x14ac:dyDescent="0.25">
      <c r="A14" s="156">
        <v>11</v>
      </c>
      <c r="B14" s="170" t="s">
        <v>276</v>
      </c>
      <c r="C14" s="156">
        <v>11</v>
      </c>
      <c r="D14" s="170" t="s">
        <v>131</v>
      </c>
      <c r="E14" s="157" t="str">
        <f>D14&amp;COUNTIF(D$4:$D14,D14)</f>
        <v>ÇATALOLUK3</v>
      </c>
      <c r="F14" s="156">
        <v>708</v>
      </c>
      <c r="G14" s="159" t="s">
        <v>259</v>
      </c>
      <c r="H14" s="158" t="s">
        <v>199</v>
      </c>
      <c r="I14" s="156"/>
      <c r="J14" s="157"/>
    </row>
    <row r="15" spans="1:10" ht="15" customHeight="1" x14ac:dyDescent="0.25">
      <c r="A15" s="156">
        <v>12</v>
      </c>
      <c r="B15" s="170" t="s">
        <v>213</v>
      </c>
      <c r="C15" s="156">
        <v>12</v>
      </c>
      <c r="D15" s="170" t="s">
        <v>131</v>
      </c>
      <c r="E15" s="157" t="str">
        <f>D15&amp;COUNTIF(D$4:$D15,D15)</f>
        <v>ÇATALOLUK4</v>
      </c>
      <c r="F15" s="156">
        <v>742</v>
      </c>
      <c r="G15" s="159" t="s">
        <v>215</v>
      </c>
      <c r="H15" s="158" t="s">
        <v>204</v>
      </c>
      <c r="I15" s="156"/>
      <c r="J15" s="157"/>
    </row>
    <row r="16" spans="1:10" ht="15" customHeight="1" x14ac:dyDescent="0.25">
      <c r="A16" s="156">
        <v>13</v>
      </c>
      <c r="B16" s="170" t="s">
        <v>203</v>
      </c>
      <c r="C16" s="156">
        <v>13</v>
      </c>
      <c r="D16" s="170" t="s">
        <v>131</v>
      </c>
      <c r="E16" s="157" t="str">
        <f>D16&amp;COUNTIF(D$4:$D16,D16)</f>
        <v>ÇATALOLUK5</v>
      </c>
      <c r="F16" s="156">
        <v>838</v>
      </c>
      <c r="G16" s="159" t="s">
        <v>273</v>
      </c>
      <c r="H16" s="158" t="s">
        <v>220</v>
      </c>
      <c r="I16" s="156"/>
      <c r="J16" s="157"/>
    </row>
    <row r="17" spans="1:10" ht="15" customHeight="1" x14ac:dyDescent="0.25">
      <c r="A17" s="156">
        <v>14</v>
      </c>
      <c r="B17" s="170" t="s">
        <v>347</v>
      </c>
      <c r="C17" s="156">
        <v>14</v>
      </c>
      <c r="D17" s="158" t="s">
        <v>131</v>
      </c>
      <c r="E17" s="157" t="str">
        <f>D17&amp;COUNTIF(D$1:$D20,D17)</f>
        <v>ÇATALOLUK7</v>
      </c>
      <c r="F17" s="156" t="s">
        <v>404</v>
      </c>
      <c r="G17" s="219" t="s">
        <v>288</v>
      </c>
      <c r="H17" s="170" t="s">
        <v>353</v>
      </c>
      <c r="I17" s="156"/>
      <c r="J17" s="157"/>
    </row>
    <row r="18" spans="1:10" ht="15" customHeight="1" x14ac:dyDescent="0.25">
      <c r="A18" s="156">
        <v>15</v>
      </c>
      <c r="B18" s="170" t="s">
        <v>166</v>
      </c>
      <c r="C18" s="156">
        <v>15</v>
      </c>
      <c r="D18" s="158" t="s">
        <v>131</v>
      </c>
      <c r="E18" s="157" t="str">
        <f>D18&amp;COUNTIF(D$4:$D18,D18)</f>
        <v>ÇATALOLUK7</v>
      </c>
      <c r="F18" s="156">
        <v>453</v>
      </c>
      <c r="G18" s="219" t="s">
        <v>273</v>
      </c>
      <c r="H18" s="170" t="s">
        <v>396</v>
      </c>
      <c r="I18" s="156"/>
      <c r="J18" s="157"/>
    </row>
    <row r="19" spans="1:10" ht="15" customHeight="1" x14ac:dyDescent="0.25">
      <c r="A19" s="156">
        <v>16</v>
      </c>
      <c r="B19" s="170" t="s">
        <v>247</v>
      </c>
      <c r="C19" s="156">
        <v>16</v>
      </c>
      <c r="D19" s="170" t="s">
        <v>133</v>
      </c>
      <c r="E19" s="157" t="str">
        <f>D19&amp;COUNTIF(D$4:$D19,D19)</f>
        <v>ÇOMAKLI1</v>
      </c>
      <c r="F19" s="156">
        <v>225</v>
      </c>
      <c r="G19" s="159" t="s">
        <v>218</v>
      </c>
      <c r="H19" s="158" t="s">
        <v>196</v>
      </c>
      <c r="I19" s="156"/>
      <c r="J19" s="157"/>
    </row>
    <row r="20" spans="1:10" ht="15" customHeight="1" x14ac:dyDescent="0.25">
      <c r="A20" s="156">
        <v>17</v>
      </c>
      <c r="B20" s="170" t="s">
        <v>122</v>
      </c>
      <c r="C20" s="156">
        <v>17</v>
      </c>
      <c r="D20" s="158" t="s">
        <v>133</v>
      </c>
      <c r="E20" s="157" t="str">
        <f>D20&amp;COUNTIF(D$4:$D20,D20)</f>
        <v>ÇOMAKLI2</v>
      </c>
      <c r="F20" s="156" t="s">
        <v>404</v>
      </c>
      <c r="G20" s="219" t="s">
        <v>288</v>
      </c>
      <c r="H20" s="170" t="s">
        <v>355</v>
      </c>
      <c r="I20" s="195"/>
      <c r="J20" s="157"/>
    </row>
    <row r="21" spans="1:10" ht="15" customHeight="1" x14ac:dyDescent="0.25">
      <c r="A21" s="156">
        <v>18</v>
      </c>
      <c r="B21" s="170" t="s">
        <v>357</v>
      </c>
      <c r="C21" s="156">
        <v>18</v>
      </c>
      <c r="D21" s="170" t="s">
        <v>133</v>
      </c>
      <c r="E21" s="157" t="str">
        <f>D21&amp;COUNTIF(D$4:$D21,D21)</f>
        <v>ÇOMAKLI3</v>
      </c>
      <c r="F21" s="156" t="s">
        <v>404</v>
      </c>
      <c r="G21" s="219" t="s">
        <v>286</v>
      </c>
      <c r="H21" s="170" t="s">
        <v>403</v>
      </c>
      <c r="I21" s="195"/>
      <c r="J21" s="157"/>
    </row>
    <row r="22" spans="1:10" ht="15" customHeight="1" x14ac:dyDescent="0.25">
      <c r="A22" s="156">
        <v>19</v>
      </c>
      <c r="B22" s="170" t="s">
        <v>136</v>
      </c>
      <c r="C22" s="156">
        <v>19</v>
      </c>
      <c r="D22" s="170" t="s">
        <v>133</v>
      </c>
      <c r="E22" s="157" t="str">
        <f>D22&amp;COUNTIF(D$4:$D22,D22)</f>
        <v>ÇOMAKLI4</v>
      </c>
      <c r="F22" s="156" t="s">
        <v>404</v>
      </c>
      <c r="G22" s="219" t="s">
        <v>286</v>
      </c>
      <c r="H22" s="170" t="s">
        <v>401</v>
      </c>
      <c r="I22" s="195"/>
      <c r="J22" s="157"/>
    </row>
    <row r="23" spans="1:10" ht="15" customHeight="1" x14ac:dyDescent="0.25">
      <c r="A23" s="156">
        <v>20</v>
      </c>
      <c r="B23" s="170" t="s">
        <v>291</v>
      </c>
      <c r="C23" s="156">
        <v>20</v>
      </c>
      <c r="D23" s="170" t="s">
        <v>134</v>
      </c>
      <c r="E23" s="157" t="str">
        <f>D23&amp;COUNTIF(D$1:$D26,D23)</f>
        <v>ÇÖTEN4</v>
      </c>
      <c r="F23" s="156">
        <v>7</v>
      </c>
      <c r="G23" s="159" t="s">
        <v>254</v>
      </c>
      <c r="H23" s="158" t="s">
        <v>186</v>
      </c>
      <c r="I23" s="195"/>
      <c r="J23" s="157"/>
    </row>
    <row r="24" spans="1:10" ht="15" customHeight="1" x14ac:dyDescent="0.25">
      <c r="A24" s="156">
        <v>21</v>
      </c>
      <c r="B24" s="170" t="s">
        <v>341</v>
      </c>
      <c r="C24" s="156">
        <v>21</v>
      </c>
      <c r="D24" s="170" t="s">
        <v>134</v>
      </c>
      <c r="E24" s="157" t="str">
        <f>D24&amp;COUNTIF(D$4:$D24,D24)</f>
        <v>ÇÖTEN2</v>
      </c>
      <c r="F24" s="156">
        <v>415</v>
      </c>
      <c r="G24" s="159" t="s">
        <v>258</v>
      </c>
      <c r="H24" s="158" t="s">
        <v>222</v>
      </c>
      <c r="I24" s="195"/>
      <c r="J24" s="157"/>
    </row>
    <row r="25" spans="1:10" ht="15" customHeight="1" x14ac:dyDescent="0.25">
      <c r="A25" s="156">
        <v>22</v>
      </c>
      <c r="B25" s="170" t="s">
        <v>264</v>
      </c>
      <c r="C25" s="156">
        <v>22</v>
      </c>
      <c r="D25" s="170" t="s">
        <v>134</v>
      </c>
      <c r="E25" s="157" t="str">
        <f>D25&amp;COUNTIF(D$4:$D25,D25)</f>
        <v>ÇÖTEN3</v>
      </c>
      <c r="F25" s="156">
        <v>425</v>
      </c>
      <c r="G25" s="159" t="s">
        <v>258</v>
      </c>
      <c r="H25" s="162" t="s">
        <v>241</v>
      </c>
      <c r="I25" s="195"/>
      <c r="J25" s="157"/>
    </row>
    <row r="26" spans="1:10" ht="15" customHeight="1" x14ac:dyDescent="0.25">
      <c r="A26" s="156">
        <v>23</v>
      </c>
      <c r="B26" s="170" t="s">
        <v>348</v>
      </c>
      <c r="C26" s="156">
        <v>23</v>
      </c>
      <c r="D26" s="170" t="s">
        <v>134</v>
      </c>
      <c r="E26" s="157" t="str">
        <f>D26&amp;COUNTIF(D$4:$D26,D26)</f>
        <v>ÇÖTEN4</v>
      </c>
      <c r="F26" s="156">
        <v>602</v>
      </c>
      <c r="G26" s="159" t="s">
        <v>259</v>
      </c>
      <c r="H26" s="158" t="s">
        <v>225</v>
      </c>
      <c r="I26" s="156"/>
      <c r="J26" s="157"/>
    </row>
    <row r="27" spans="1:10" ht="15" customHeight="1" x14ac:dyDescent="0.25">
      <c r="A27" s="156">
        <v>24</v>
      </c>
      <c r="B27" s="170" t="s">
        <v>137</v>
      </c>
      <c r="C27" s="156">
        <v>24</v>
      </c>
      <c r="D27" s="170" t="s">
        <v>134</v>
      </c>
      <c r="E27" s="157" t="str">
        <f>D27&amp;COUNTIF(D$4:$D27,D27)</f>
        <v>ÇÖTEN5</v>
      </c>
      <c r="F27" s="156">
        <v>811</v>
      </c>
      <c r="G27" s="159" t="s">
        <v>258</v>
      </c>
      <c r="H27" s="158" t="s">
        <v>282</v>
      </c>
      <c r="I27" s="156"/>
      <c r="J27" s="157"/>
    </row>
    <row r="28" spans="1:10" ht="15" customHeight="1" x14ac:dyDescent="0.25">
      <c r="A28" s="156">
        <v>25</v>
      </c>
      <c r="B28" s="170" t="s">
        <v>349</v>
      </c>
      <c r="C28" s="156">
        <v>25</v>
      </c>
      <c r="D28" s="170" t="s">
        <v>134</v>
      </c>
      <c r="E28" s="157" t="str">
        <f>D28&amp;COUNTIF(D$4:$D28,D28)</f>
        <v>ÇÖTEN6</v>
      </c>
      <c r="F28" s="156">
        <v>813</v>
      </c>
      <c r="G28" s="159" t="s">
        <v>221</v>
      </c>
      <c r="H28" s="158" t="s">
        <v>223</v>
      </c>
      <c r="I28" s="156"/>
      <c r="J28" s="157"/>
    </row>
    <row r="29" spans="1:10" ht="15" customHeight="1" x14ac:dyDescent="0.25">
      <c r="A29" s="156">
        <v>26</v>
      </c>
      <c r="B29" s="170" t="s">
        <v>138</v>
      </c>
      <c r="C29" s="156">
        <v>26</v>
      </c>
      <c r="D29" s="170" t="s">
        <v>134</v>
      </c>
      <c r="E29" s="157" t="str">
        <f>D29&amp;COUNTIF(D$4:$D29,D29)</f>
        <v>ÇÖTEN7</v>
      </c>
      <c r="F29" s="156">
        <v>817</v>
      </c>
      <c r="G29" s="159" t="s">
        <v>287</v>
      </c>
      <c r="H29" s="158" t="s">
        <v>224</v>
      </c>
      <c r="I29" s="156"/>
      <c r="J29" s="157"/>
    </row>
    <row r="30" spans="1:10" ht="15" customHeight="1" x14ac:dyDescent="0.25">
      <c r="A30" s="156">
        <v>27</v>
      </c>
      <c r="B30" s="170" t="s">
        <v>139</v>
      </c>
      <c r="C30" s="156">
        <v>27</v>
      </c>
      <c r="D30" s="170" t="s">
        <v>134</v>
      </c>
      <c r="E30" s="157" t="str">
        <f>D30&amp;COUNTIF(D$4:$D30,D30)</f>
        <v>ÇÖTEN8</v>
      </c>
      <c r="F30" s="156">
        <v>515</v>
      </c>
      <c r="G30" s="219" t="s">
        <v>273</v>
      </c>
      <c r="H30" s="170" t="s">
        <v>374</v>
      </c>
      <c r="I30" s="156"/>
      <c r="J30" s="157"/>
    </row>
    <row r="31" spans="1:10" ht="15" customHeight="1" x14ac:dyDescent="0.25">
      <c r="A31" s="156">
        <v>28</v>
      </c>
      <c r="B31" s="170" t="s">
        <v>140</v>
      </c>
      <c r="C31" s="156">
        <v>28</v>
      </c>
      <c r="D31" s="170" t="s">
        <v>202</v>
      </c>
      <c r="E31" s="157" t="str">
        <f>D31&amp;COUNTIF(D$4:$D31,D31)</f>
        <v>EPÇE1</v>
      </c>
      <c r="F31" s="156">
        <v>493</v>
      </c>
      <c r="G31" s="159" t="s">
        <v>344</v>
      </c>
      <c r="H31" s="158" t="s">
        <v>205</v>
      </c>
      <c r="I31" s="156"/>
      <c r="J31" s="157"/>
    </row>
    <row r="32" spans="1:10" ht="15" customHeight="1" x14ac:dyDescent="0.25">
      <c r="A32" s="156">
        <v>29</v>
      </c>
      <c r="B32" s="170" t="s">
        <v>141</v>
      </c>
      <c r="C32" s="156">
        <v>29</v>
      </c>
      <c r="D32" s="170" t="s">
        <v>202</v>
      </c>
      <c r="E32" s="157" t="str">
        <f>D32&amp;COUNTIF(D$4:$D32,D32)</f>
        <v>EPÇE2</v>
      </c>
      <c r="F32" s="156">
        <v>823</v>
      </c>
      <c r="G32" s="159" t="s">
        <v>344</v>
      </c>
      <c r="H32" s="158" t="s">
        <v>226</v>
      </c>
      <c r="I32" s="156"/>
      <c r="J32" s="157"/>
    </row>
    <row r="33" spans="1:10" ht="15" customHeight="1" x14ac:dyDescent="0.25">
      <c r="A33" s="156">
        <v>30</v>
      </c>
      <c r="B33" s="170" t="s">
        <v>142</v>
      </c>
      <c r="C33" s="156">
        <v>30</v>
      </c>
      <c r="D33" s="170" t="s">
        <v>202</v>
      </c>
      <c r="E33" s="157" t="str">
        <f>D33&amp;COUNTIF(D$4:$D33,D33)</f>
        <v>EPÇE3</v>
      </c>
      <c r="F33" s="156">
        <v>4</v>
      </c>
      <c r="G33" s="219" t="s">
        <v>273</v>
      </c>
      <c r="H33" s="170" t="s">
        <v>367</v>
      </c>
      <c r="I33" s="156"/>
      <c r="J33" s="157"/>
    </row>
    <row r="34" spans="1:10" ht="15" customHeight="1" x14ac:dyDescent="0.25">
      <c r="A34" s="156">
        <v>31</v>
      </c>
      <c r="B34" s="170" t="s">
        <v>275</v>
      </c>
      <c r="C34" s="156">
        <v>31</v>
      </c>
      <c r="D34" s="170" t="s">
        <v>202</v>
      </c>
      <c r="E34" s="157" t="str">
        <f>D34&amp;COUNTIF(D$4:$D34,D34)</f>
        <v>EPÇE4</v>
      </c>
      <c r="F34" s="156" t="s">
        <v>404</v>
      </c>
      <c r="G34" s="219" t="s">
        <v>288</v>
      </c>
      <c r="H34" s="170" t="s">
        <v>373</v>
      </c>
      <c r="I34" s="156"/>
      <c r="J34" s="157"/>
    </row>
    <row r="35" spans="1:10" ht="15" customHeight="1" x14ac:dyDescent="0.25">
      <c r="A35" s="156">
        <v>32</v>
      </c>
      <c r="B35" s="170" t="s">
        <v>350</v>
      </c>
      <c r="C35" s="156">
        <v>32</v>
      </c>
      <c r="D35" s="170" t="s">
        <v>202</v>
      </c>
      <c r="E35" s="157" t="str">
        <f>D35&amp;COUNTIF(D$4:$D35,D35)</f>
        <v>EPÇE5</v>
      </c>
      <c r="F35" s="156">
        <v>307</v>
      </c>
      <c r="G35" s="219" t="s">
        <v>273</v>
      </c>
      <c r="H35" s="170" t="s">
        <v>375</v>
      </c>
      <c r="I35" s="156"/>
      <c r="J35" s="157"/>
    </row>
    <row r="36" spans="1:10" ht="15" customHeight="1" x14ac:dyDescent="0.25">
      <c r="A36" s="156">
        <v>33</v>
      </c>
      <c r="B36" s="170" t="s">
        <v>143</v>
      </c>
      <c r="C36" s="156">
        <v>33</v>
      </c>
      <c r="D36" s="170" t="s">
        <v>202</v>
      </c>
      <c r="E36" s="157" t="str">
        <f>D36&amp;COUNTIF(D$4:$D36,D36)</f>
        <v>EPÇE6</v>
      </c>
      <c r="F36" s="156" t="s">
        <v>404</v>
      </c>
      <c r="G36" s="219" t="s">
        <v>286</v>
      </c>
      <c r="H36" s="170" t="s">
        <v>402</v>
      </c>
      <c r="I36" s="156"/>
      <c r="J36" s="157"/>
    </row>
    <row r="37" spans="1:10" ht="15" customHeight="1" x14ac:dyDescent="0.25">
      <c r="A37" s="156">
        <v>34</v>
      </c>
      <c r="B37" s="170" t="s">
        <v>144</v>
      </c>
      <c r="C37" s="156">
        <v>34</v>
      </c>
      <c r="D37" s="170" t="s">
        <v>202</v>
      </c>
      <c r="E37" s="157" t="str">
        <f>D37&amp;COUNTIF(D$4:$D37,D37)</f>
        <v>EPÇE7</v>
      </c>
      <c r="F37" s="156" t="s">
        <v>404</v>
      </c>
      <c r="G37" s="219" t="s">
        <v>364</v>
      </c>
      <c r="H37" s="170" t="s">
        <v>395</v>
      </c>
      <c r="I37" s="156"/>
      <c r="J37" s="157"/>
    </row>
    <row r="38" spans="1:10" ht="15" customHeight="1" x14ac:dyDescent="0.25">
      <c r="A38" s="156"/>
      <c r="B38" s="170"/>
      <c r="C38" s="156">
        <v>35</v>
      </c>
      <c r="D38" s="170" t="s">
        <v>346</v>
      </c>
      <c r="E38" s="157" t="str">
        <f>D38&amp;COUNTIF(D$4:$D38,D38)</f>
        <v>EŞELİK1</v>
      </c>
      <c r="F38" s="156">
        <v>251</v>
      </c>
      <c r="G38" s="159" t="s">
        <v>343</v>
      </c>
      <c r="H38" s="158" t="s">
        <v>227</v>
      </c>
      <c r="I38" s="156"/>
      <c r="J38" s="157"/>
    </row>
    <row r="39" spans="1:10" ht="15" customHeight="1" x14ac:dyDescent="0.25">
      <c r="A39" s="156"/>
      <c r="B39" s="170"/>
      <c r="C39" s="156">
        <v>36</v>
      </c>
      <c r="D39" s="170" t="s">
        <v>346</v>
      </c>
      <c r="E39" s="157" t="str">
        <f>D39&amp;COUNTIF(D$4:$D39,D39)</f>
        <v>EŞELİK2</v>
      </c>
      <c r="F39" s="156">
        <v>604</v>
      </c>
      <c r="G39" s="159" t="s">
        <v>345</v>
      </c>
      <c r="H39" s="158" t="s">
        <v>261</v>
      </c>
      <c r="I39" s="156"/>
      <c r="J39" s="157"/>
    </row>
    <row r="40" spans="1:10" ht="15" customHeight="1" x14ac:dyDescent="0.25">
      <c r="A40" s="156"/>
      <c r="B40" s="170"/>
      <c r="C40" s="156">
        <v>37</v>
      </c>
      <c r="D40" s="170" t="s">
        <v>135</v>
      </c>
      <c r="E40" s="157" t="str">
        <f>D40&amp;COUNTIF(D$4:$D40,D40)</f>
        <v>GAZİ1</v>
      </c>
      <c r="F40" s="156">
        <v>707</v>
      </c>
      <c r="G40" s="159" t="s">
        <v>214</v>
      </c>
      <c r="H40" s="158" t="s">
        <v>197</v>
      </c>
      <c r="I40" s="156"/>
      <c r="J40" s="157"/>
    </row>
    <row r="41" spans="1:10" ht="15" customHeight="1" x14ac:dyDescent="0.25">
      <c r="A41" s="156"/>
      <c r="B41" s="170"/>
      <c r="C41" s="156">
        <v>38</v>
      </c>
      <c r="D41" s="170" t="s">
        <v>135</v>
      </c>
      <c r="E41" s="157" t="str">
        <f>D41&amp;COUNTIF(D$4:$D41,D41)</f>
        <v>GAZİ2</v>
      </c>
      <c r="F41" s="156">
        <v>1006</v>
      </c>
      <c r="G41" s="159" t="s">
        <v>286</v>
      </c>
      <c r="H41" s="158" t="s">
        <v>283</v>
      </c>
      <c r="I41" s="156"/>
      <c r="J41" s="157"/>
    </row>
    <row r="42" spans="1:10" ht="15" customHeight="1" x14ac:dyDescent="0.25">
      <c r="A42" s="156"/>
      <c r="B42" s="170"/>
      <c r="C42" s="156">
        <v>39</v>
      </c>
      <c r="D42" s="158" t="s">
        <v>135</v>
      </c>
      <c r="E42" s="157" t="str">
        <f>D42&amp;COUNTIF(D$4:$D42,D42)</f>
        <v>GAZİ3</v>
      </c>
      <c r="F42" s="156" t="s">
        <v>404</v>
      </c>
      <c r="G42" s="219" t="s">
        <v>288</v>
      </c>
      <c r="H42" s="170" t="s">
        <v>359</v>
      </c>
      <c r="I42" s="156"/>
      <c r="J42" s="157"/>
    </row>
    <row r="43" spans="1:10" ht="15" customHeight="1" x14ac:dyDescent="0.25">
      <c r="A43" s="156"/>
      <c r="B43" s="170"/>
      <c r="C43" s="156">
        <v>40</v>
      </c>
      <c r="D43" s="170" t="s">
        <v>135</v>
      </c>
      <c r="E43" s="157" t="str">
        <f>D43&amp;COUNTIF(D$4:$D43,D43)</f>
        <v>GAZİ4</v>
      </c>
      <c r="F43" s="156">
        <v>282</v>
      </c>
      <c r="G43" s="219" t="s">
        <v>273</v>
      </c>
      <c r="H43" s="170" t="s">
        <v>360</v>
      </c>
      <c r="I43" s="156"/>
      <c r="J43" s="157"/>
    </row>
    <row r="44" spans="1:10" ht="15" customHeight="1" x14ac:dyDescent="0.25">
      <c r="A44" s="156"/>
      <c r="B44" s="170"/>
      <c r="C44" s="156">
        <v>41</v>
      </c>
      <c r="D44" s="170" t="s">
        <v>135</v>
      </c>
      <c r="E44" s="157" t="str">
        <f>D44&amp;COUNTIF(D$4:$D44,D44)</f>
        <v>GAZİ5</v>
      </c>
      <c r="F44" s="156" t="s">
        <v>404</v>
      </c>
      <c r="G44" s="219" t="s">
        <v>288</v>
      </c>
      <c r="H44" s="170" t="s">
        <v>368</v>
      </c>
      <c r="I44" s="156"/>
      <c r="J44" s="157"/>
    </row>
    <row r="45" spans="1:10" ht="15" customHeight="1" x14ac:dyDescent="0.25">
      <c r="A45" s="156"/>
      <c r="B45" s="170"/>
      <c r="C45" s="156">
        <v>42</v>
      </c>
      <c r="D45" s="170" t="s">
        <v>135</v>
      </c>
      <c r="E45" s="157" t="str">
        <f>D45&amp;COUNTIF(D$4:$D45,D45)</f>
        <v>GAZİ6</v>
      </c>
      <c r="F45" s="156" t="s">
        <v>404</v>
      </c>
      <c r="G45" s="219" t="s">
        <v>288</v>
      </c>
      <c r="H45" s="170" t="s">
        <v>372</v>
      </c>
      <c r="I45" s="156"/>
      <c r="J45" s="157"/>
    </row>
    <row r="46" spans="1:10" ht="15" customHeight="1" x14ac:dyDescent="0.25">
      <c r="A46" s="156"/>
      <c r="B46" s="170"/>
      <c r="C46" s="156">
        <v>43</v>
      </c>
      <c r="D46" s="158" t="s">
        <v>135</v>
      </c>
      <c r="E46" s="157" t="str">
        <f>D46&amp;COUNTIF(D$4:$D46,D46)</f>
        <v>GAZİ7</v>
      </c>
      <c r="F46" s="156" t="s">
        <v>404</v>
      </c>
      <c r="G46" s="219" t="s">
        <v>288</v>
      </c>
      <c r="H46" s="170" t="s">
        <v>385</v>
      </c>
      <c r="I46" s="156"/>
      <c r="J46" s="157"/>
    </row>
    <row r="47" spans="1:10" ht="15" customHeight="1" x14ac:dyDescent="0.25">
      <c r="A47" s="156"/>
      <c r="B47" s="170"/>
      <c r="C47" s="156">
        <v>44</v>
      </c>
      <c r="D47" s="158" t="s">
        <v>135</v>
      </c>
      <c r="E47" s="157" t="str">
        <f>D47&amp;COUNTIF(D$4:$D47,D47)</f>
        <v>GAZİ8</v>
      </c>
      <c r="F47" s="156" t="s">
        <v>404</v>
      </c>
      <c r="G47" s="219" t="s">
        <v>289</v>
      </c>
      <c r="H47" s="170" t="s">
        <v>392</v>
      </c>
      <c r="I47" s="156"/>
      <c r="J47" s="157"/>
    </row>
    <row r="48" spans="1:10" ht="15" customHeight="1" x14ac:dyDescent="0.25">
      <c r="A48" s="156"/>
      <c r="B48" s="170"/>
      <c r="C48" s="156">
        <v>45</v>
      </c>
      <c r="D48" s="170" t="s">
        <v>276</v>
      </c>
      <c r="E48" s="157" t="str">
        <f>D48&amp;COUNTIF(D$4:$D48,D48)</f>
        <v>GÜMÜŞÖREN 1</v>
      </c>
      <c r="F48" s="156">
        <v>195</v>
      </c>
      <c r="G48" s="159" t="s">
        <v>345</v>
      </c>
      <c r="H48" s="158" t="s">
        <v>274</v>
      </c>
      <c r="I48" s="156"/>
      <c r="J48" s="157"/>
    </row>
    <row r="49" spans="1:10" ht="15" customHeight="1" x14ac:dyDescent="0.25">
      <c r="A49" s="156"/>
      <c r="B49" s="170"/>
      <c r="C49" s="156">
        <v>46</v>
      </c>
      <c r="D49" s="170" t="s">
        <v>276</v>
      </c>
      <c r="E49" s="157" t="str">
        <f>D49&amp;COUNTIF(D$4:$D49,D49)</f>
        <v>GÜMÜŞÖREN 2</v>
      </c>
      <c r="F49" s="156">
        <v>402</v>
      </c>
      <c r="G49" s="159" t="s">
        <v>345</v>
      </c>
      <c r="H49" s="158" t="s">
        <v>228</v>
      </c>
      <c r="I49" s="156"/>
      <c r="J49" s="157"/>
    </row>
    <row r="50" spans="1:10" ht="15" customHeight="1" x14ac:dyDescent="0.25">
      <c r="A50" s="156"/>
      <c r="B50" s="170"/>
      <c r="C50" s="156">
        <v>47</v>
      </c>
      <c r="D50" s="170" t="s">
        <v>276</v>
      </c>
      <c r="E50" s="157" t="str">
        <f>D50&amp;COUNTIF(D$4:$D50,D50)</f>
        <v>GÜMÜŞÖREN 3</v>
      </c>
      <c r="F50" s="156">
        <v>839</v>
      </c>
      <c r="G50" s="159" t="s">
        <v>214</v>
      </c>
      <c r="H50" s="158" t="s">
        <v>195</v>
      </c>
      <c r="I50" s="156"/>
      <c r="J50" s="157"/>
    </row>
    <row r="51" spans="1:10" ht="15" customHeight="1" x14ac:dyDescent="0.25">
      <c r="A51" s="156"/>
      <c r="B51" s="170"/>
      <c r="C51" s="156">
        <v>48</v>
      </c>
      <c r="D51" s="158" t="s">
        <v>276</v>
      </c>
      <c r="E51" s="157" t="str">
        <f>D51&amp;COUNTIF(D$4:$D51,D51)</f>
        <v>GÜMÜŞÖREN 4</v>
      </c>
      <c r="F51" s="156" t="s">
        <v>404</v>
      </c>
      <c r="G51" s="219" t="s">
        <v>288</v>
      </c>
      <c r="H51" s="170" t="s">
        <v>358</v>
      </c>
      <c r="I51" s="156"/>
      <c r="J51" s="157"/>
    </row>
    <row r="52" spans="1:10" ht="15" customHeight="1" x14ac:dyDescent="0.25">
      <c r="A52" s="156"/>
      <c r="B52" s="170"/>
      <c r="C52" s="156">
        <v>49</v>
      </c>
      <c r="D52" s="170" t="s">
        <v>276</v>
      </c>
      <c r="E52" s="157" t="str">
        <f>D52&amp;COUNTIF(D$4:$D52,D52)</f>
        <v>GÜMÜŞÖREN 5</v>
      </c>
      <c r="F52" s="156" t="s">
        <v>404</v>
      </c>
      <c r="G52" s="219" t="s">
        <v>289</v>
      </c>
      <c r="H52" s="170" t="s">
        <v>366</v>
      </c>
      <c r="I52" s="156"/>
      <c r="J52" s="157"/>
    </row>
    <row r="53" spans="1:10" ht="15" customHeight="1" x14ac:dyDescent="0.25">
      <c r="A53" s="156"/>
      <c r="B53" s="170"/>
      <c r="C53" s="156">
        <v>50</v>
      </c>
      <c r="D53" s="170" t="s">
        <v>213</v>
      </c>
      <c r="E53" s="157" t="str">
        <f>D53&amp;COUNTIF(D$4:$D53,D53)</f>
        <v>GÜNEYYUKARI1</v>
      </c>
      <c r="F53" s="156">
        <v>278</v>
      </c>
      <c r="G53" s="159" t="s">
        <v>287</v>
      </c>
      <c r="H53" s="158" t="s">
        <v>229</v>
      </c>
      <c r="I53" s="156"/>
      <c r="J53" s="157"/>
    </row>
    <row r="54" spans="1:10" ht="15" customHeight="1" x14ac:dyDescent="0.25">
      <c r="A54" s="156"/>
      <c r="B54" s="170"/>
      <c r="C54" s="156">
        <v>51</v>
      </c>
      <c r="D54" s="170" t="s">
        <v>203</v>
      </c>
      <c r="E54" s="157" t="str">
        <f>D54&amp;COUNTIF(D$4:$D54,D54)</f>
        <v>HAVADAN1</v>
      </c>
      <c r="F54" s="156">
        <v>120</v>
      </c>
      <c r="G54" s="159" t="s">
        <v>288</v>
      </c>
      <c r="H54" s="158" t="s">
        <v>329</v>
      </c>
      <c r="I54" s="156"/>
      <c r="J54" s="157"/>
    </row>
    <row r="55" spans="1:10" ht="15" customHeight="1" x14ac:dyDescent="0.25">
      <c r="A55" s="156"/>
      <c r="B55" s="170"/>
      <c r="C55" s="156">
        <v>52</v>
      </c>
      <c r="D55" s="170" t="s">
        <v>203</v>
      </c>
      <c r="E55" s="157" t="str">
        <f>D55&amp;COUNTIF(D$4:$D55,D55)</f>
        <v>HAVADAN2</v>
      </c>
      <c r="F55" s="156">
        <v>189</v>
      </c>
      <c r="G55" s="159" t="s">
        <v>257</v>
      </c>
      <c r="H55" s="158" t="s">
        <v>206</v>
      </c>
      <c r="I55" s="156"/>
      <c r="J55" s="157"/>
    </row>
    <row r="56" spans="1:10" ht="15" customHeight="1" x14ac:dyDescent="0.25">
      <c r="A56" s="156"/>
      <c r="B56" s="170"/>
      <c r="C56" s="156">
        <v>53</v>
      </c>
      <c r="D56" s="170" t="s">
        <v>347</v>
      </c>
      <c r="E56" s="157" t="str">
        <f>D56&amp;COUNTIF(D$4:$D56,D56)</f>
        <v>HÜSEYİNLİ1</v>
      </c>
      <c r="F56" s="156">
        <v>370</v>
      </c>
      <c r="G56" s="159" t="s">
        <v>343</v>
      </c>
      <c r="H56" s="158" t="s">
        <v>230</v>
      </c>
      <c r="I56" s="156"/>
      <c r="J56" s="157"/>
    </row>
    <row r="57" spans="1:10" ht="15" customHeight="1" x14ac:dyDescent="0.25">
      <c r="A57" s="156"/>
      <c r="B57" s="170"/>
      <c r="C57" s="156">
        <v>54</v>
      </c>
      <c r="D57" s="170" t="s">
        <v>347</v>
      </c>
      <c r="E57" s="157" t="str">
        <f>D57&amp;COUNTIF(D$4:$D57,D57)</f>
        <v>HÜSEYİNLİ2</v>
      </c>
      <c r="F57" s="156">
        <v>780</v>
      </c>
      <c r="G57" s="159" t="s">
        <v>256</v>
      </c>
      <c r="H57" s="158" t="s">
        <v>231</v>
      </c>
      <c r="I57" s="156"/>
      <c r="J57" s="157"/>
    </row>
    <row r="58" spans="1:10" ht="15" customHeight="1" x14ac:dyDescent="0.25">
      <c r="A58" s="156"/>
      <c r="B58" s="170"/>
      <c r="C58" s="156">
        <v>55</v>
      </c>
      <c r="D58" s="158" t="s">
        <v>347</v>
      </c>
      <c r="E58" s="157" t="str">
        <f>D58&amp;COUNTIF(D$4:$D58,D58)</f>
        <v>HÜSEYİNLİ3</v>
      </c>
      <c r="F58" s="156" t="s">
        <v>404</v>
      </c>
      <c r="G58" s="219" t="s">
        <v>288</v>
      </c>
      <c r="H58" s="170" t="s">
        <v>388</v>
      </c>
      <c r="I58" s="156"/>
      <c r="J58" s="157"/>
    </row>
    <row r="59" spans="1:10" ht="15" customHeight="1" x14ac:dyDescent="0.25">
      <c r="A59" s="156"/>
      <c r="B59" s="170"/>
      <c r="C59" s="156">
        <v>56</v>
      </c>
      <c r="D59" s="170" t="s">
        <v>166</v>
      </c>
      <c r="E59" s="157" t="str">
        <f>D59&amp;COUNTIF(D$4:$D59,D59)</f>
        <v>İNCESU1</v>
      </c>
      <c r="F59" s="156">
        <v>205</v>
      </c>
      <c r="G59" s="159" t="s">
        <v>343</v>
      </c>
      <c r="H59" s="158" t="s">
        <v>233</v>
      </c>
      <c r="I59" s="156"/>
      <c r="J59" s="157"/>
    </row>
    <row r="60" spans="1:10" ht="15" customHeight="1" x14ac:dyDescent="0.25">
      <c r="A60" s="156"/>
      <c r="B60" s="170"/>
      <c r="C60" s="156">
        <v>57</v>
      </c>
      <c r="D60" s="170" t="s">
        <v>166</v>
      </c>
      <c r="E60" s="157" t="str">
        <f>D60&amp;COUNTIF(D$4:$D60,D60)</f>
        <v>İNCESU2</v>
      </c>
      <c r="F60" s="156">
        <v>319</v>
      </c>
      <c r="G60" s="159" t="s">
        <v>258</v>
      </c>
      <c r="H60" s="158" t="s">
        <v>232</v>
      </c>
      <c r="I60" s="156"/>
      <c r="J60" s="157"/>
    </row>
    <row r="61" spans="1:10" ht="15" customHeight="1" x14ac:dyDescent="0.25">
      <c r="A61" s="156"/>
      <c r="B61" s="170"/>
      <c r="C61" s="156">
        <v>58</v>
      </c>
      <c r="D61" s="220" t="s">
        <v>166</v>
      </c>
      <c r="E61" s="157" t="str">
        <f>D61&amp;COUNTIF(D$4:$D61,D61)</f>
        <v>İNCESU3</v>
      </c>
      <c r="F61" s="156" t="s">
        <v>404</v>
      </c>
      <c r="G61" s="219" t="s">
        <v>289</v>
      </c>
      <c r="H61" s="170" t="s">
        <v>370</v>
      </c>
      <c r="I61" s="156"/>
      <c r="J61" s="157"/>
    </row>
    <row r="62" spans="1:10" ht="15" customHeight="1" x14ac:dyDescent="0.25">
      <c r="A62" s="156"/>
      <c r="B62" s="170"/>
      <c r="C62" s="156">
        <v>59</v>
      </c>
      <c r="D62" s="158" t="s">
        <v>166</v>
      </c>
      <c r="E62" s="157" t="str">
        <f>D62&amp;COUNTIF(D$4:$D62,D62)</f>
        <v>İNCESU4</v>
      </c>
      <c r="F62" s="156" t="s">
        <v>404</v>
      </c>
      <c r="G62" s="219" t="s">
        <v>288</v>
      </c>
      <c r="H62" s="170" t="s">
        <v>380</v>
      </c>
      <c r="I62" s="156"/>
      <c r="J62" s="157"/>
    </row>
    <row r="63" spans="1:10" ht="15" customHeight="1" x14ac:dyDescent="0.25">
      <c r="A63" s="156"/>
      <c r="B63" s="170"/>
      <c r="C63" s="156">
        <v>60</v>
      </c>
      <c r="D63" s="170" t="s">
        <v>247</v>
      </c>
      <c r="E63" s="157" t="str">
        <f>D63&amp;COUNTIF(D$4:$D63,D63)</f>
        <v>KABAKLI1</v>
      </c>
      <c r="F63" s="156">
        <v>788</v>
      </c>
      <c r="G63" s="159" t="s">
        <v>251</v>
      </c>
      <c r="H63" s="158" t="s">
        <v>248</v>
      </c>
      <c r="I63" s="156"/>
      <c r="J63" s="157"/>
    </row>
    <row r="64" spans="1:10" ht="15" customHeight="1" x14ac:dyDescent="0.25">
      <c r="A64" s="156"/>
      <c r="B64" s="170"/>
      <c r="C64" s="156">
        <v>61</v>
      </c>
      <c r="D64" s="170" t="s">
        <v>122</v>
      </c>
      <c r="E64" s="157" t="str">
        <f>D64&amp;COUNTIF(D$4:$D64,D64)</f>
        <v>KALE1</v>
      </c>
      <c r="F64" s="156">
        <v>166</v>
      </c>
      <c r="G64" s="159" t="s">
        <v>255</v>
      </c>
      <c r="H64" s="158" t="s">
        <v>340</v>
      </c>
      <c r="I64" s="156"/>
      <c r="J64" s="157"/>
    </row>
    <row r="65" spans="1:10" ht="15" customHeight="1" x14ac:dyDescent="0.25">
      <c r="A65" s="156"/>
      <c r="B65" s="170"/>
      <c r="C65" s="156">
        <v>62</v>
      </c>
      <c r="D65" s="170" t="s">
        <v>122</v>
      </c>
      <c r="E65" s="157" t="str">
        <f>D65&amp;COUNTIF(D$4:$D65,D65)</f>
        <v>KALE2</v>
      </c>
      <c r="F65" s="156">
        <v>843</v>
      </c>
      <c r="G65" s="159" t="s">
        <v>218</v>
      </c>
      <c r="H65" s="158" t="s">
        <v>285</v>
      </c>
      <c r="I65" s="156"/>
      <c r="J65" s="157"/>
    </row>
    <row r="66" spans="1:10" ht="15" customHeight="1" x14ac:dyDescent="0.25">
      <c r="A66" s="156"/>
      <c r="B66" s="170"/>
      <c r="C66" s="156">
        <v>63</v>
      </c>
      <c r="D66" s="170" t="s">
        <v>122</v>
      </c>
      <c r="E66" s="157" t="str">
        <f>D66&amp;COUNTIF(D$4:$D66,D66)</f>
        <v>KALE3</v>
      </c>
      <c r="F66" s="156">
        <v>888</v>
      </c>
      <c r="G66" s="159" t="s">
        <v>277</v>
      </c>
      <c r="H66" s="158" t="s">
        <v>284</v>
      </c>
      <c r="I66" s="156"/>
      <c r="J66" s="157"/>
    </row>
    <row r="67" spans="1:10" ht="15" customHeight="1" x14ac:dyDescent="0.25">
      <c r="A67" s="156"/>
      <c r="B67" s="170"/>
      <c r="C67" s="156">
        <v>64</v>
      </c>
      <c r="D67" s="158" t="s">
        <v>357</v>
      </c>
      <c r="E67" s="157" t="str">
        <f>D67&amp;COUNTIF(D$4:$D67,D67)</f>
        <v>KARACAVİRAN1</v>
      </c>
      <c r="F67" s="156" t="s">
        <v>404</v>
      </c>
      <c r="G67" s="219" t="s">
        <v>289</v>
      </c>
      <c r="H67" s="170" t="s">
        <v>356</v>
      </c>
      <c r="I67" s="156"/>
      <c r="J67" s="157"/>
    </row>
    <row r="68" spans="1:10" ht="15" customHeight="1" x14ac:dyDescent="0.25">
      <c r="A68" s="156"/>
      <c r="B68" s="170"/>
      <c r="C68" s="156">
        <v>65</v>
      </c>
      <c r="D68" s="158" t="s">
        <v>357</v>
      </c>
      <c r="E68" s="157" t="str">
        <f>D68&amp;COUNTIF(D$4:$D68,D68)</f>
        <v>KARACAVİRAN2</v>
      </c>
      <c r="F68" s="156">
        <v>437</v>
      </c>
      <c r="G68" s="219" t="s">
        <v>273</v>
      </c>
      <c r="H68" s="170" t="s">
        <v>391</v>
      </c>
      <c r="I68" s="156"/>
      <c r="J68" s="157"/>
    </row>
    <row r="69" spans="1:10" ht="15" customHeight="1" x14ac:dyDescent="0.25">
      <c r="A69" s="156"/>
      <c r="B69" s="170"/>
      <c r="C69" s="156">
        <v>66</v>
      </c>
      <c r="D69" s="170" t="s">
        <v>136</v>
      </c>
      <c r="E69" s="157" t="str">
        <f>D69&amp;COUNTIF(D$4:$D69,D69)</f>
        <v>KULPAK1</v>
      </c>
      <c r="F69" s="156">
        <v>152</v>
      </c>
      <c r="G69" s="159" t="s">
        <v>249</v>
      </c>
      <c r="H69" s="158" t="s">
        <v>279</v>
      </c>
      <c r="I69" s="156"/>
      <c r="J69" s="157"/>
    </row>
    <row r="70" spans="1:10" ht="15" customHeight="1" x14ac:dyDescent="0.25">
      <c r="A70" s="156"/>
      <c r="B70" s="170"/>
      <c r="C70" s="156">
        <v>67</v>
      </c>
      <c r="D70" s="158" t="s">
        <v>136</v>
      </c>
      <c r="E70" s="157" t="str">
        <f>D70&amp;COUNTIF(D$4:$D70,D70)</f>
        <v>KULPAK2</v>
      </c>
      <c r="F70" s="156" t="s">
        <v>404</v>
      </c>
      <c r="G70" s="219" t="s">
        <v>288</v>
      </c>
      <c r="H70" s="170" t="s">
        <v>377</v>
      </c>
      <c r="I70" s="156"/>
      <c r="J70" s="157"/>
    </row>
    <row r="71" spans="1:10" ht="15" customHeight="1" x14ac:dyDescent="0.25">
      <c r="A71" s="156"/>
      <c r="B71" s="170"/>
      <c r="C71" s="156">
        <v>68</v>
      </c>
      <c r="D71" s="158" t="s">
        <v>136</v>
      </c>
      <c r="E71" s="157" t="str">
        <f>D71&amp;COUNTIF(D$4:$D71,D71)</f>
        <v>KULPAK3</v>
      </c>
      <c r="F71" s="156">
        <v>10</v>
      </c>
      <c r="G71" s="219" t="s">
        <v>273</v>
      </c>
      <c r="H71" s="170" t="s">
        <v>397</v>
      </c>
      <c r="I71" s="156"/>
      <c r="J71" s="157"/>
    </row>
    <row r="72" spans="1:10" ht="15" customHeight="1" x14ac:dyDescent="0.25">
      <c r="A72" s="156"/>
      <c r="B72" s="170"/>
      <c r="C72" s="156">
        <v>69</v>
      </c>
      <c r="D72" s="170" t="s">
        <v>291</v>
      </c>
      <c r="E72" s="157" t="str">
        <f>D72&amp;COUNTIF(D$4:$D72,D72)</f>
        <v>KÜÇÜK KÜNYE1</v>
      </c>
      <c r="F72" s="156">
        <v>840</v>
      </c>
      <c r="G72" s="159" t="s">
        <v>278</v>
      </c>
      <c r="H72" s="158" t="s">
        <v>281</v>
      </c>
      <c r="I72" s="156"/>
      <c r="J72" s="157"/>
    </row>
    <row r="73" spans="1:10" ht="15" customHeight="1" x14ac:dyDescent="0.25">
      <c r="A73" s="156"/>
      <c r="B73" s="170"/>
      <c r="C73" s="156">
        <v>70</v>
      </c>
      <c r="D73" s="170" t="s">
        <v>341</v>
      </c>
      <c r="E73" s="157" t="str">
        <f>D73&amp;COUNTIF(D$4:$D73,D73)</f>
        <v>MİLLİDERE1</v>
      </c>
      <c r="F73" s="156">
        <v>356</v>
      </c>
      <c r="G73" s="159" t="s">
        <v>259</v>
      </c>
      <c r="H73" s="158" t="s">
        <v>263</v>
      </c>
      <c r="I73" s="156"/>
      <c r="J73" s="157"/>
    </row>
    <row r="74" spans="1:10" ht="15" customHeight="1" x14ac:dyDescent="0.25">
      <c r="A74" s="156"/>
      <c r="B74" s="170"/>
      <c r="C74" s="156">
        <v>71</v>
      </c>
      <c r="D74" s="170" t="s">
        <v>264</v>
      </c>
      <c r="E74" s="157" t="str">
        <f>D74&amp;COUNTIF(D$4:$D74,D74)</f>
        <v>ÖZEL EĞT.1</v>
      </c>
      <c r="F74" s="156">
        <v>832</v>
      </c>
      <c r="G74" s="159" t="s">
        <v>265</v>
      </c>
      <c r="H74" s="158" t="s">
        <v>266</v>
      </c>
      <c r="I74" s="156"/>
      <c r="J74" s="157"/>
    </row>
    <row r="75" spans="1:10" ht="15" customHeight="1" x14ac:dyDescent="0.25">
      <c r="A75" s="156"/>
      <c r="B75" s="170"/>
      <c r="C75" s="156">
        <v>72</v>
      </c>
      <c r="D75" s="170" t="s">
        <v>264</v>
      </c>
      <c r="E75" s="157" t="str">
        <f>D75&amp;COUNTIF(D$4:$D75,D75)</f>
        <v>ÖZEL EĞT.2</v>
      </c>
      <c r="F75" s="156">
        <v>847</v>
      </c>
      <c r="G75" s="159" t="s">
        <v>265</v>
      </c>
      <c r="H75" s="158" t="s">
        <v>267</v>
      </c>
      <c r="I75" s="156"/>
      <c r="J75" s="157"/>
    </row>
    <row r="76" spans="1:10" ht="15" customHeight="1" x14ac:dyDescent="0.25">
      <c r="A76" s="156"/>
      <c r="B76" s="170"/>
      <c r="C76" s="156">
        <v>73</v>
      </c>
      <c r="D76" s="170" t="s">
        <v>264</v>
      </c>
      <c r="E76" s="157" t="str">
        <f>D76&amp;COUNTIF(D$4:$D76,D76)</f>
        <v>ÖZEL EĞT.3</v>
      </c>
      <c r="F76" s="156">
        <v>848</v>
      </c>
      <c r="G76" s="159" t="s">
        <v>265</v>
      </c>
      <c r="H76" s="157" t="s">
        <v>268</v>
      </c>
      <c r="I76" s="156"/>
      <c r="J76" s="157"/>
    </row>
    <row r="77" spans="1:10" ht="15" customHeight="1" x14ac:dyDescent="0.25">
      <c r="A77" s="156"/>
      <c r="B77" s="170"/>
      <c r="C77" s="156">
        <v>74</v>
      </c>
      <c r="D77" s="170" t="s">
        <v>264</v>
      </c>
      <c r="E77" s="157" t="str">
        <f>D77&amp;COUNTIF(D$4:$D77,D77)</f>
        <v>ÖZEL EĞT.4</v>
      </c>
      <c r="F77" s="156">
        <v>5555555</v>
      </c>
      <c r="G77" s="159" t="s">
        <v>265</v>
      </c>
      <c r="H77" s="157" t="s">
        <v>351</v>
      </c>
      <c r="I77" s="156"/>
      <c r="J77" s="157"/>
    </row>
    <row r="78" spans="1:10" ht="15" customHeight="1" x14ac:dyDescent="0.25">
      <c r="A78" s="156"/>
      <c r="B78" s="170"/>
      <c r="C78" s="156">
        <v>75</v>
      </c>
      <c r="D78" s="170" t="s">
        <v>348</v>
      </c>
      <c r="E78" s="157" t="str">
        <f>D78&amp;COUNTIF(D$4:$D78,D78)</f>
        <v>SARAYCIK1</v>
      </c>
      <c r="F78" s="156">
        <v>853</v>
      </c>
      <c r="G78" s="159" t="s">
        <v>273</v>
      </c>
      <c r="H78" s="158" t="s">
        <v>262</v>
      </c>
      <c r="I78" s="156"/>
      <c r="J78" s="157"/>
    </row>
    <row r="79" spans="1:10" ht="15" customHeight="1" x14ac:dyDescent="0.25">
      <c r="A79" s="156"/>
      <c r="B79" s="170"/>
      <c r="C79" s="156">
        <v>76</v>
      </c>
      <c r="D79" s="170" t="s">
        <v>137</v>
      </c>
      <c r="E79" s="157" t="str">
        <f>D79&amp;COUNTIF(D$4:$D79,D79)</f>
        <v>SARICA1</v>
      </c>
      <c r="F79" s="156">
        <v>54</v>
      </c>
      <c r="G79" s="159" t="s">
        <v>255</v>
      </c>
      <c r="H79" s="158" t="s">
        <v>187</v>
      </c>
      <c r="I79" s="156"/>
      <c r="J79" s="157"/>
    </row>
    <row r="80" spans="1:10" ht="15" customHeight="1" x14ac:dyDescent="0.25">
      <c r="A80" s="156"/>
      <c r="B80" s="170"/>
      <c r="C80" s="156">
        <v>77</v>
      </c>
      <c r="D80" s="170" t="s">
        <v>349</v>
      </c>
      <c r="E80" s="157" t="str">
        <f>D80&amp;COUNTIF(D$2:$D82,D80)</f>
        <v>SARIKAYA3</v>
      </c>
      <c r="F80" s="156">
        <v>161</v>
      </c>
      <c r="G80" s="159" t="s">
        <v>256</v>
      </c>
      <c r="H80" s="158" t="s">
        <v>168</v>
      </c>
      <c r="I80" s="156"/>
      <c r="J80" s="157"/>
    </row>
    <row r="81" spans="1:10" ht="15" customHeight="1" x14ac:dyDescent="0.25">
      <c r="A81" s="156"/>
      <c r="B81" s="170"/>
      <c r="C81" s="156">
        <v>78</v>
      </c>
      <c r="D81" s="158" t="s">
        <v>349</v>
      </c>
      <c r="E81" s="157" t="str">
        <f>D81&amp;COUNTIF(D$3:$D82,D81)</f>
        <v>SARIKAYA3</v>
      </c>
      <c r="F81" s="156" t="s">
        <v>404</v>
      </c>
      <c r="G81" s="219" t="s">
        <v>289</v>
      </c>
      <c r="H81" s="170" t="s">
        <v>354</v>
      </c>
      <c r="I81" s="195"/>
      <c r="J81" s="157"/>
    </row>
    <row r="82" spans="1:10" ht="15" customHeight="1" x14ac:dyDescent="0.25">
      <c r="A82" s="156"/>
      <c r="B82" s="170"/>
      <c r="C82" s="156">
        <v>79</v>
      </c>
      <c r="D82" s="158" t="s">
        <v>349</v>
      </c>
      <c r="E82" s="157" t="str">
        <f>D82&amp;COUNTIF(D$4:$D82,D82)</f>
        <v>SARIKAYA3</v>
      </c>
      <c r="F82" s="156">
        <v>482</v>
      </c>
      <c r="G82" s="219" t="s">
        <v>273</v>
      </c>
      <c r="H82" s="170" t="s">
        <v>365</v>
      </c>
      <c r="I82" s="195"/>
      <c r="J82" s="157"/>
    </row>
    <row r="83" spans="1:10" ht="15" customHeight="1" x14ac:dyDescent="0.25">
      <c r="A83" s="156"/>
      <c r="B83" s="170"/>
      <c r="C83" s="156">
        <v>80</v>
      </c>
      <c r="D83" s="170" t="s">
        <v>138</v>
      </c>
      <c r="E83" s="157" t="str">
        <f>D83&amp;COUNTIF(D$4:$D83,D83)</f>
        <v>SİNDELHÖYÜK1</v>
      </c>
      <c r="F83" s="156">
        <v>94</v>
      </c>
      <c r="G83" s="159" t="s">
        <v>344</v>
      </c>
      <c r="H83" s="158" t="s">
        <v>188</v>
      </c>
      <c r="I83" s="195"/>
      <c r="J83" s="157"/>
    </row>
    <row r="84" spans="1:10" ht="15.75" x14ac:dyDescent="0.25">
      <c r="A84" s="156"/>
      <c r="B84" s="156"/>
      <c r="C84" s="156">
        <v>81</v>
      </c>
      <c r="D84" s="170" t="s">
        <v>138</v>
      </c>
      <c r="E84" s="157" t="str">
        <f>D84&amp;COUNTIF(D$4:$D84,D84)</f>
        <v>SİNDELHÖYÜK2</v>
      </c>
      <c r="F84" s="156">
        <v>139</v>
      </c>
      <c r="G84" s="159" t="s">
        <v>256</v>
      </c>
      <c r="H84" s="158" t="s">
        <v>208</v>
      </c>
      <c r="I84" s="157"/>
      <c r="J84" s="216"/>
    </row>
    <row r="85" spans="1:10" ht="15.75" x14ac:dyDescent="0.25">
      <c r="A85" s="156"/>
      <c r="B85" s="156"/>
      <c r="C85" s="156">
        <v>82</v>
      </c>
      <c r="D85" s="170" t="s">
        <v>138</v>
      </c>
      <c r="E85" s="157" t="str">
        <f>D85&amp;COUNTIF(D$4:$D85,D85)</f>
        <v>SİNDELHÖYÜK3</v>
      </c>
      <c r="F85" s="156">
        <v>187</v>
      </c>
      <c r="G85" s="159" t="s">
        <v>218</v>
      </c>
      <c r="H85" s="158" t="s">
        <v>194</v>
      </c>
      <c r="I85" s="157"/>
      <c r="J85" s="216"/>
    </row>
    <row r="86" spans="1:10" ht="15.75" x14ac:dyDescent="0.25">
      <c r="A86" s="156"/>
      <c r="B86" s="156"/>
      <c r="C86" s="156">
        <v>83</v>
      </c>
      <c r="D86" s="170" t="s">
        <v>138</v>
      </c>
      <c r="E86" s="157" t="str">
        <f>D86&amp;COUNTIF(D$4:$D86,D86)</f>
        <v>SİNDELHÖYÜK4</v>
      </c>
      <c r="F86" s="156">
        <v>227</v>
      </c>
      <c r="G86" s="159" t="s">
        <v>278</v>
      </c>
      <c r="H86" s="158" t="s">
        <v>235</v>
      </c>
      <c r="I86" s="157"/>
      <c r="J86" s="216"/>
    </row>
    <row r="87" spans="1:10" ht="15.75" x14ac:dyDescent="0.25">
      <c r="A87" s="156"/>
      <c r="B87" s="156"/>
      <c r="C87" s="156">
        <v>84</v>
      </c>
      <c r="D87" s="170" t="s">
        <v>138</v>
      </c>
      <c r="E87" s="157" t="str">
        <f>D87&amp;COUNTIF(D$4:$D87,D87)</f>
        <v>SİNDELHÖYÜK5</v>
      </c>
      <c r="F87" s="156">
        <v>445</v>
      </c>
      <c r="G87" s="159" t="s">
        <v>253</v>
      </c>
      <c r="H87" s="158" t="s">
        <v>270</v>
      </c>
      <c r="I87" s="157"/>
      <c r="J87" s="216"/>
    </row>
    <row r="88" spans="1:10" ht="15.75" x14ac:dyDescent="0.25">
      <c r="A88" s="156"/>
      <c r="B88" s="156"/>
      <c r="C88" s="156">
        <v>85</v>
      </c>
      <c r="D88" s="170" t="s">
        <v>138</v>
      </c>
      <c r="E88" s="157" t="str">
        <f>D88&amp;COUNTIF(D$4:$D88,D88)</f>
        <v>SİNDELHÖYÜK6</v>
      </c>
      <c r="F88" s="156">
        <v>596</v>
      </c>
      <c r="G88" s="159" t="s">
        <v>344</v>
      </c>
      <c r="H88" s="158" t="s">
        <v>207</v>
      </c>
      <c r="I88" s="157"/>
      <c r="J88" s="216"/>
    </row>
    <row r="89" spans="1:10" ht="15.75" x14ac:dyDescent="0.25">
      <c r="A89" s="156"/>
      <c r="B89" s="156"/>
      <c r="C89" s="156">
        <v>86</v>
      </c>
      <c r="D89" s="170" t="s">
        <v>138</v>
      </c>
      <c r="E89" s="157" t="str">
        <f>D89&amp;COUNTIF(D$4:$D89,D89)</f>
        <v>SİNDELHÖYÜK7</v>
      </c>
      <c r="F89" s="156">
        <v>744</v>
      </c>
      <c r="G89" s="159" t="s">
        <v>254</v>
      </c>
      <c r="H89" s="158" t="s">
        <v>236</v>
      </c>
      <c r="I89" s="157"/>
      <c r="J89" s="216"/>
    </row>
    <row r="90" spans="1:10" ht="15.75" x14ac:dyDescent="0.25">
      <c r="A90" s="156"/>
      <c r="B90" s="156"/>
      <c r="C90" s="156">
        <v>87</v>
      </c>
      <c r="D90" s="170" t="s">
        <v>138</v>
      </c>
      <c r="E90" s="157" t="str">
        <f>D90&amp;COUNTIF(D$4:$D90,D90)</f>
        <v>SİNDELHÖYÜK8</v>
      </c>
      <c r="F90" s="156">
        <v>750</v>
      </c>
      <c r="G90" s="159" t="s">
        <v>344</v>
      </c>
      <c r="H90" s="158" t="s">
        <v>209</v>
      </c>
      <c r="I90" s="157"/>
      <c r="J90" s="216"/>
    </row>
    <row r="91" spans="1:10" ht="15.75" x14ac:dyDescent="0.25">
      <c r="A91" s="156"/>
      <c r="B91" s="156"/>
      <c r="C91" s="156">
        <v>88</v>
      </c>
      <c r="D91" s="170" t="s">
        <v>138</v>
      </c>
      <c r="E91" s="157" t="str">
        <f>D91&amp;COUNTIF(D$4:$D91,D91)</f>
        <v>SİNDELHÖYÜK9</v>
      </c>
      <c r="F91" s="156">
        <v>768</v>
      </c>
      <c r="G91" s="159" t="s">
        <v>278</v>
      </c>
      <c r="H91" s="158" t="s">
        <v>234</v>
      </c>
      <c r="I91" s="157"/>
      <c r="J91" s="216"/>
    </row>
    <row r="92" spans="1:10" ht="15.75" x14ac:dyDescent="0.25">
      <c r="A92" s="156"/>
      <c r="B92" s="156"/>
      <c r="C92" s="156">
        <v>89</v>
      </c>
      <c r="D92" s="170" t="s">
        <v>138</v>
      </c>
      <c r="E92" s="157" t="str">
        <f>D92&amp;COUNTIF(D$4:$D92,D92)</f>
        <v>SİNDELHÖYÜK10</v>
      </c>
      <c r="F92" s="156">
        <v>835</v>
      </c>
      <c r="G92" s="159" t="s">
        <v>278</v>
      </c>
      <c r="H92" s="158" t="s">
        <v>269</v>
      </c>
      <c r="I92" s="157"/>
      <c r="J92" s="216"/>
    </row>
    <row r="93" spans="1:10" ht="15.75" x14ac:dyDescent="0.25">
      <c r="A93" s="156"/>
      <c r="B93" s="156"/>
      <c r="C93" s="156">
        <v>90</v>
      </c>
      <c r="D93" s="158" t="s">
        <v>138</v>
      </c>
      <c r="E93" s="157" t="str">
        <f>D93&amp;COUNTIF(D$4:$D93,D93)</f>
        <v>SİNDELHÖYÜK11</v>
      </c>
      <c r="F93" s="156" t="s">
        <v>404</v>
      </c>
      <c r="G93" s="219" t="s">
        <v>364</v>
      </c>
      <c r="H93" s="170" t="s">
        <v>387</v>
      </c>
      <c r="I93" s="157"/>
      <c r="J93" s="216"/>
    </row>
    <row r="94" spans="1:10" ht="15.75" x14ac:dyDescent="0.25">
      <c r="A94" s="156"/>
      <c r="B94" s="156"/>
      <c r="C94" s="156">
        <v>91</v>
      </c>
      <c r="D94" s="158" t="s">
        <v>138</v>
      </c>
      <c r="E94" s="157" t="str">
        <f>D94&amp;COUNTIF(D$4:$D94,D94)</f>
        <v>SİNDELHÖYÜK12</v>
      </c>
      <c r="F94" s="156" t="s">
        <v>404</v>
      </c>
      <c r="G94" s="219" t="s">
        <v>288</v>
      </c>
      <c r="H94" s="170" t="s">
        <v>393</v>
      </c>
      <c r="I94" s="157"/>
      <c r="J94" s="216"/>
    </row>
    <row r="95" spans="1:10" ht="15.75" x14ac:dyDescent="0.25">
      <c r="A95" s="156"/>
      <c r="B95" s="156"/>
      <c r="C95" s="156">
        <v>92</v>
      </c>
      <c r="D95" s="170" t="s">
        <v>138</v>
      </c>
      <c r="E95" s="157" t="str">
        <f>D95&amp;COUNTIF(D$4:$D95,D95)</f>
        <v>SİNDELHÖYÜK13</v>
      </c>
      <c r="F95" s="156" t="s">
        <v>404</v>
      </c>
      <c r="G95" s="219" t="s">
        <v>289</v>
      </c>
      <c r="H95" s="170" t="s">
        <v>394</v>
      </c>
      <c r="I95" s="157"/>
      <c r="J95" s="216"/>
    </row>
    <row r="96" spans="1:10" ht="15.75" x14ac:dyDescent="0.25">
      <c r="A96" s="156"/>
      <c r="B96" s="156"/>
      <c r="C96" s="156">
        <v>93</v>
      </c>
      <c r="D96" s="170" t="s">
        <v>139</v>
      </c>
      <c r="E96" s="157" t="str">
        <f>D96&amp;COUNTIF(D$4:$D96,D96)</f>
        <v>SOYSALLI1</v>
      </c>
      <c r="F96" s="156">
        <v>279</v>
      </c>
      <c r="G96" s="159" t="s">
        <v>289</v>
      </c>
      <c r="H96" s="158" t="s">
        <v>239</v>
      </c>
      <c r="I96" s="157"/>
      <c r="J96" s="216"/>
    </row>
    <row r="97" spans="1:10" ht="15.75" x14ac:dyDescent="0.25">
      <c r="A97" s="156"/>
      <c r="B97" s="156"/>
      <c r="C97" s="156">
        <v>94</v>
      </c>
      <c r="D97" s="170" t="s">
        <v>139</v>
      </c>
      <c r="E97" s="157" t="str">
        <f>D97&amp;COUNTIF(D$4:$D97,D97)</f>
        <v>SOYSALLI2</v>
      </c>
      <c r="F97" s="156">
        <v>323</v>
      </c>
      <c r="G97" s="159" t="s">
        <v>289</v>
      </c>
      <c r="H97" s="158" t="s">
        <v>237</v>
      </c>
      <c r="I97" s="157"/>
      <c r="J97" s="216"/>
    </row>
    <row r="98" spans="1:10" ht="15.75" x14ac:dyDescent="0.25">
      <c r="A98" s="156"/>
      <c r="B98" s="156"/>
      <c r="C98" s="156">
        <v>95</v>
      </c>
      <c r="D98" s="170" t="s">
        <v>139</v>
      </c>
      <c r="E98" s="157" t="str">
        <f>D98&amp;COUNTIF(D$4:$D98,D98)</f>
        <v>SOYSALLI3</v>
      </c>
      <c r="F98" s="156">
        <v>375</v>
      </c>
      <c r="G98" s="159" t="s">
        <v>252</v>
      </c>
      <c r="H98" s="158" t="s">
        <v>210</v>
      </c>
      <c r="I98" s="157"/>
      <c r="J98" s="216"/>
    </row>
    <row r="99" spans="1:10" ht="15.75" x14ac:dyDescent="0.25">
      <c r="A99" s="156"/>
      <c r="B99" s="156"/>
      <c r="C99" s="156">
        <v>96</v>
      </c>
      <c r="D99" s="170" t="s">
        <v>139</v>
      </c>
      <c r="E99" s="157" t="str">
        <f>D99&amp;COUNTIF(D$4:$D99,D99)</f>
        <v>SOYSALLI4</v>
      </c>
      <c r="F99" s="156">
        <v>717</v>
      </c>
      <c r="G99" s="159" t="s">
        <v>218</v>
      </c>
      <c r="H99" s="158" t="s">
        <v>200</v>
      </c>
      <c r="I99" s="157"/>
      <c r="J99" s="216"/>
    </row>
    <row r="100" spans="1:10" ht="15.75" x14ac:dyDescent="0.25">
      <c r="A100" s="156"/>
      <c r="B100" s="156"/>
      <c r="C100" s="156">
        <v>97</v>
      </c>
      <c r="D100" s="170" t="s">
        <v>139</v>
      </c>
      <c r="E100" s="157" t="str">
        <f>D100&amp;COUNTIF(D$4:$D100,D100)</f>
        <v>SOYSALLI5</v>
      </c>
      <c r="F100" s="156">
        <v>752</v>
      </c>
      <c r="G100" s="159" t="s">
        <v>215</v>
      </c>
      <c r="H100" s="158" t="s">
        <v>211</v>
      </c>
      <c r="I100" s="157"/>
      <c r="J100" s="216"/>
    </row>
    <row r="101" spans="1:10" ht="15.75" x14ac:dyDescent="0.25">
      <c r="A101" s="156"/>
      <c r="B101" s="156"/>
      <c r="C101" s="156">
        <v>98</v>
      </c>
      <c r="D101" s="170" t="s">
        <v>139</v>
      </c>
      <c r="E101" s="157" t="str">
        <f>D101&amp;COUNTIF(D$4:$D101,D101)</f>
        <v>SOYSALLI6</v>
      </c>
      <c r="F101" s="156">
        <v>753</v>
      </c>
      <c r="G101" s="159" t="s">
        <v>287</v>
      </c>
      <c r="H101" s="158" t="s">
        <v>238</v>
      </c>
      <c r="I101" s="157"/>
      <c r="J101" s="216"/>
    </row>
    <row r="102" spans="1:10" ht="15.75" x14ac:dyDescent="0.25">
      <c r="A102" s="156"/>
      <c r="B102" s="156"/>
      <c r="C102" s="156">
        <v>99</v>
      </c>
      <c r="D102" s="170" t="s">
        <v>139</v>
      </c>
      <c r="E102" s="157" t="str">
        <f>D102&amp;COUNTIF(D$4:$D102,D102)</f>
        <v>SOYSALLI7</v>
      </c>
      <c r="F102" s="156">
        <v>869</v>
      </c>
      <c r="G102" s="159" t="s">
        <v>253</v>
      </c>
      <c r="H102" s="158" t="s">
        <v>240</v>
      </c>
      <c r="I102" s="157"/>
      <c r="J102" s="216"/>
    </row>
    <row r="103" spans="1:10" ht="15.75" x14ac:dyDescent="0.25">
      <c r="A103" s="156"/>
      <c r="B103" s="156"/>
      <c r="C103" s="156">
        <v>100</v>
      </c>
      <c r="D103" s="170" t="s">
        <v>139</v>
      </c>
      <c r="E103" s="157" t="str">
        <f>D103&amp;COUNTIF(D$4:$D103,D103)</f>
        <v>SOYSALLI8</v>
      </c>
      <c r="F103" s="156">
        <v>1009</v>
      </c>
      <c r="G103" s="159" t="s">
        <v>286</v>
      </c>
      <c r="H103" s="158" t="s">
        <v>328</v>
      </c>
      <c r="I103" s="157"/>
      <c r="J103" s="216"/>
    </row>
    <row r="104" spans="1:10" ht="15.75" x14ac:dyDescent="0.25">
      <c r="A104" s="156"/>
      <c r="B104" s="156"/>
      <c r="C104" s="156">
        <v>101</v>
      </c>
      <c r="D104" s="170" t="s">
        <v>139</v>
      </c>
      <c r="E104" s="157" t="str">
        <f>D104&amp;COUNTIF(D$4:$D104,D104)</f>
        <v>SOYSALLI9</v>
      </c>
      <c r="F104" s="156">
        <v>1011</v>
      </c>
      <c r="G104" s="159" t="s">
        <v>286</v>
      </c>
      <c r="H104" s="158" t="s">
        <v>342</v>
      </c>
      <c r="I104" s="157"/>
      <c r="J104" s="216"/>
    </row>
    <row r="105" spans="1:10" ht="15.75" x14ac:dyDescent="0.25">
      <c r="A105" s="156"/>
      <c r="B105" s="156"/>
      <c r="C105" s="156">
        <v>102</v>
      </c>
      <c r="D105" s="170" t="s">
        <v>139</v>
      </c>
      <c r="E105" s="157" t="str">
        <f>D105&amp;COUNTIF(D$4:$D105,D105)</f>
        <v>SOYSALLI10</v>
      </c>
      <c r="F105" s="156" t="s">
        <v>404</v>
      </c>
      <c r="G105" s="219" t="s">
        <v>364</v>
      </c>
      <c r="H105" s="170" t="s">
        <v>363</v>
      </c>
      <c r="I105" s="157"/>
      <c r="J105" s="216"/>
    </row>
    <row r="106" spans="1:10" ht="15.75" x14ac:dyDescent="0.25">
      <c r="A106" s="156"/>
      <c r="B106" s="156"/>
      <c r="C106" s="156">
        <v>103</v>
      </c>
      <c r="D106" s="158" t="s">
        <v>139</v>
      </c>
      <c r="E106" s="157" t="str">
        <f>D106&amp;COUNTIF(D$4:$D106,D106)</f>
        <v>SOYSALLI11</v>
      </c>
      <c r="F106" s="156" t="s">
        <v>404</v>
      </c>
      <c r="G106" s="219" t="s">
        <v>289</v>
      </c>
      <c r="H106" s="170" t="s">
        <v>382</v>
      </c>
      <c r="I106" s="157"/>
      <c r="J106" s="216"/>
    </row>
    <row r="107" spans="1:10" ht="15.75" x14ac:dyDescent="0.25">
      <c r="A107" s="156"/>
      <c r="B107" s="156"/>
      <c r="C107" s="156">
        <v>104</v>
      </c>
      <c r="D107" s="158" t="s">
        <v>139</v>
      </c>
      <c r="E107" s="157" t="str">
        <f>D107&amp;COUNTIF(D$4:$D107,D107)</f>
        <v>SOYSALLI12</v>
      </c>
      <c r="F107" s="156" t="s">
        <v>404</v>
      </c>
      <c r="G107" s="219" t="s">
        <v>289</v>
      </c>
      <c r="H107" s="170" t="s">
        <v>383</v>
      </c>
      <c r="I107" s="157"/>
      <c r="J107" s="216"/>
    </row>
    <row r="108" spans="1:10" ht="15.75" x14ac:dyDescent="0.25">
      <c r="A108" s="156"/>
      <c r="B108" s="156"/>
      <c r="C108" s="156">
        <v>105</v>
      </c>
      <c r="D108" s="158" t="s">
        <v>139</v>
      </c>
      <c r="E108" s="157" t="str">
        <f>D108&amp;COUNTIF(D$4:$D108,D108)</f>
        <v>SOYSALLI13</v>
      </c>
      <c r="F108" s="156">
        <v>508</v>
      </c>
      <c r="G108" s="219" t="s">
        <v>273</v>
      </c>
      <c r="H108" s="170" t="s">
        <v>384</v>
      </c>
      <c r="I108" s="157"/>
      <c r="J108" s="216"/>
    </row>
    <row r="109" spans="1:10" ht="15.75" x14ac:dyDescent="0.25">
      <c r="A109" s="156"/>
      <c r="B109" s="156"/>
      <c r="C109" s="156">
        <v>106</v>
      </c>
      <c r="D109" s="170" t="s">
        <v>139</v>
      </c>
      <c r="E109" s="157" t="str">
        <f>D109&amp;COUNTIF(D$4:$D109,D109)</f>
        <v>SOYSALLI14</v>
      </c>
      <c r="F109" s="156" t="s">
        <v>404</v>
      </c>
      <c r="G109" s="219" t="s">
        <v>364</v>
      </c>
      <c r="H109" s="170" t="s">
        <v>399</v>
      </c>
      <c r="I109" s="157"/>
      <c r="J109" s="216"/>
    </row>
    <row r="110" spans="1:10" ht="15.75" x14ac:dyDescent="0.25">
      <c r="A110" s="156"/>
      <c r="B110" s="156"/>
      <c r="C110" s="156">
        <v>107</v>
      </c>
      <c r="D110" s="170" t="s">
        <v>139</v>
      </c>
      <c r="E110" s="157" t="str">
        <f>D110&amp;COUNTIF(D$4:$D110,D110)</f>
        <v>SOYSALLI15</v>
      </c>
      <c r="F110" s="156" t="s">
        <v>404</v>
      </c>
      <c r="G110" s="219" t="s">
        <v>289</v>
      </c>
      <c r="H110" s="170" t="s">
        <v>400</v>
      </c>
      <c r="I110" s="157"/>
      <c r="J110" s="216"/>
    </row>
    <row r="111" spans="1:10" ht="15.75" x14ac:dyDescent="0.25">
      <c r="A111" s="156"/>
      <c r="B111" s="156"/>
      <c r="C111" s="156">
        <v>108</v>
      </c>
      <c r="D111" s="170" t="s">
        <v>140</v>
      </c>
      <c r="E111" s="157" t="str">
        <f>D111&amp;COUNTIF(D$4:$D111,D111)</f>
        <v>ŞAHMELİK1</v>
      </c>
      <c r="F111" s="156">
        <v>383</v>
      </c>
      <c r="G111" s="159" t="s">
        <v>255</v>
      </c>
      <c r="H111" s="158" t="s">
        <v>212</v>
      </c>
      <c r="I111" s="157"/>
      <c r="J111" s="216"/>
    </row>
    <row r="112" spans="1:10" ht="15.75" x14ac:dyDescent="0.25">
      <c r="A112" s="156"/>
      <c r="B112" s="156"/>
      <c r="C112" s="156">
        <v>109</v>
      </c>
      <c r="D112" s="170" t="s">
        <v>140</v>
      </c>
      <c r="E112" s="157" t="str">
        <f>D112&amp;COUNTIF(D$4:$D112,D112)</f>
        <v>ŞAHMELİK2</v>
      </c>
      <c r="F112" s="156">
        <v>764</v>
      </c>
      <c r="G112" s="159" t="s">
        <v>287</v>
      </c>
      <c r="H112" s="158" t="s">
        <v>242</v>
      </c>
      <c r="I112" s="157"/>
      <c r="J112" s="216"/>
    </row>
    <row r="113" spans="1:10" ht="15.75" x14ac:dyDescent="0.25">
      <c r="A113" s="156"/>
      <c r="B113" s="156"/>
      <c r="C113" s="156">
        <v>110</v>
      </c>
      <c r="D113" s="218" t="s">
        <v>140</v>
      </c>
      <c r="E113" s="157" t="str">
        <f>D113&amp;COUNTIF(D$4:$D113,D113)</f>
        <v>ŞAHMELİK3</v>
      </c>
      <c r="F113" s="156" t="s">
        <v>404</v>
      </c>
      <c r="G113" s="217" t="s">
        <v>253</v>
      </c>
      <c r="H113" s="170" t="s">
        <v>352</v>
      </c>
      <c r="I113" s="157"/>
      <c r="J113" s="216"/>
    </row>
    <row r="114" spans="1:10" ht="15.75" x14ac:dyDescent="0.25">
      <c r="A114" s="156"/>
      <c r="B114" s="156"/>
      <c r="C114" s="156">
        <v>111</v>
      </c>
      <c r="D114" s="170" t="s">
        <v>141</v>
      </c>
      <c r="E114" s="157" t="str">
        <f>D114&amp;COUNTIF(D$4:$D114,D114)</f>
        <v>ŞIHLI1</v>
      </c>
      <c r="F114" s="156" t="s">
        <v>404</v>
      </c>
      <c r="G114" s="219" t="s">
        <v>288</v>
      </c>
      <c r="H114" s="170" t="s">
        <v>369</v>
      </c>
      <c r="I114" s="157"/>
      <c r="J114" s="216"/>
    </row>
    <row r="115" spans="1:10" ht="15.75" x14ac:dyDescent="0.25">
      <c r="A115" s="156"/>
      <c r="B115" s="156"/>
      <c r="C115" s="156">
        <v>112</v>
      </c>
      <c r="D115" s="170" t="s">
        <v>141</v>
      </c>
      <c r="E115" s="157" t="str">
        <f>D115&amp;COUNTIF(D$4:$D115,D115)</f>
        <v>ŞIHLI2</v>
      </c>
      <c r="F115" s="156" t="s">
        <v>404</v>
      </c>
      <c r="G115" s="219" t="s">
        <v>289</v>
      </c>
      <c r="H115" s="170" t="s">
        <v>376</v>
      </c>
      <c r="I115" s="157"/>
      <c r="J115" s="216"/>
    </row>
    <row r="116" spans="1:10" ht="15.75" x14ac:dyDescent="0.25">
      <c r="A116" s="156"/>
      <c r="B116" s="156"/>
      <c r="C116" s="156">
        <v>113</v>
      </c>
      <c r="D116" s="158" t="s">
        <v>141</v>
      </c>
      <c r="E116" s="157" t="str">
        <f>D116&amp;COUNTIF(D$4:$D116,D116)</f>
        <v>ŞIHLI3</v>
      </c>
      <c r="F116" s="156" t="s">
        <v>404</v>
      </c>
      <c r="G116" s="219" t="s">
        <v>289</v>
      </c>
      <c r="H116" s="170" t="s">
        <v>390</v>
      </c>
      <c r="I116" s="157"/>
      <c r="J116" s="216"/>
    </row>
    <row r="117" spans="1:10" ht="15.75" x14ac:dyDescent="0.25">
      <c r="A117" s="156"/>
      <c r="B117" s="156"/>
      <c r="C117" s="156">
        <v>114</v>
      </c>
      <c r="D117" s="170" t="s">
        <v>142</v>
      </c>
      <c r="E117" s="157" t="str">
        <f>D117&amp;COUNTIF(D$2:$D119,D117)</f>
        <v>YAYLACIK3</v>
      </c>
      <c r="F117" s="156">
        <v>32</v>
      </c>
      <c r="G117" s="159" t="s">
        <v>250</v>
      </c>
      <c r="H117" s="158" t="s">
        <v>260</v>
      </c>
      <c r="I117" s="157"/>
      <c r="J117" s="216"/>
    </row>
    <row r="118" spans="1:10" ht="15.75" x14ac:dyDescent="0.25">
      <c r="A118" s="156"/>
      <c r="B118" s="156"/>
      <c r="C118" s="156">
        <v>115</v>
      </c>
      <c r="D118" s="170" t="s">
        <v>142</v>
      </c>
      <c r="E118" s="157" t="str">
        <f>D118&amp;COUNTIF(D$4:$D118,D118)</f>
        <v>YAYLACIK2</v>
      </c>
      <c r="F118" s="156">
        <v>271</v>
      </c>
      <c r="G118" s="159" t="s">
        <v>214</v>
      </c>
      <c r="H118" s="158" t="s">
        <v>193</v>
      </c>
      <c r="I118" s="157"/>
      <c r="J118" s="216"/>
    </row>
    <row r="119" spans="1:10" ht="15.75" x14ac:dyDescent="0.25">
      <c r="A119" s="156"/>
      <c r="B119" s="156"/>
      <c r="C119" s="156">
        <v>116</v>
      </c>
      <c r="D119" s="170" t="s">
        <v>142</v>
      </c>
      <c r="E119" s="157" t="str">
        <f>D119&amp;COUNTIF(D$4:$D119,D119)</f>
        <v>YAYLACIK3</v>
      </c>
      <c r="F119" s="156">
        <v>355</v>
      </c>
      <c r="G119" s="159" t="s">
        <v>218</v>
      </c>
      <c r="H119" s="158" t="s">
        <v>243</v>
      </c>
      <c r="I119" s="157"/>
      <c r="J119" s="216"/>
    </row>
    <row r="120" spans="1:10" ht="15.75" x14ac:dyDescent="0.25">
      <c r="A120" s="156"/>
      <c r="B120" s="156"/>
      <c r="C120" s="156">
        <v>117</v>
      </c>
      <c r="D120" s="170" t="s">
        <v>275</v>
      </c>
      <c r="E120" s="157" t="str">
        <f>D120&amp;COUNTIF(D$4:$D120,D120)</f>
        <v>YAZIBAŞI1</v>
      </c>
      <c r="F120" s="156">
        <v>401</v>
      </c>
      <c r="G120" s="159" t="s">
        <v>256</v>
      </c>
      <c r="H120" s="158" t="s">
        <v>189</v>
      </c>
      <c r="I120" s="157"/>
      <c r="J120" s="216"/>
    </row>
    <row r="121" spans="1:10" ht="15.75" x14ac:dyDescent="0.25">
      <c r="A121" s="156"/>
      <c r="B121" s="156"/>
      <c r="C121" s="156">
        <v>118</v>
      </c>
      <c r="D121" s="170" t="s">
        <v>350</v>
      </c>
      <c r="E121" s="157" t="str">
        <f>D121&amp;COUNTIF(D$4:$D121,D121)</f>
        <v>YENİCE1</v>
      </c>
      <c r="F121" s="156">
        <v>413</v>
      </c>
      <c r="G121" s="159" t="s">
        <v>214</v>
      </c>
      <c r="H121" s="158" t="s">
        <v>192</v>
      </c>
      <c r="I121" s="157"/>
      <c r="J121" s="216"/>
    </row>
    <row r="122" spans="1:10" ht="15.75" x14ac:dyDescent="0.25">
      <c r="A122" s="156"/>
      <c r="B122" s="156"/>
      <c r="C122" s="156">
        <v>119</v>
      </c>
      <c r="D122" s="170" t="s">
        <v>143</v>
      </c>
      <c r="E122" s="157" t="str">
        <f>D122&amp;COUNTIF(D$4:$D122,D122)</f>
        <v>YENİKÖY1</v>
      </c>
      <c r="F122" s="156">
        <v>236</v>
      </c>
      <c r="G122" s="159" t="s">
        <v>273</v>
      </c>
      <c r="H122" s="158" t="s">
        <v>244</v>
      </c>
      <c r="I122" s="157"/>
      <c r="J122" s="216"/>
    </row>
    <row r="123" spans="1:10" ht="15.75" x14ac:dyDescent="0.25">
      <c r="A123" s="156"/>
      <c r="B123" s="156"/>
      <c r="C123" s="156">
        <v>120</v>
      </c>
      <c r="D123" s="170" t="s">
        <v>143</v>
      </c>
      <c r="E123" s="157" t="str">
        <f>D123&amp;COUNTIF(D$4:$D123,D123)</f>
        <v>YENİKÖY2</v>
      </c>
      <c r="F123" s="156">
        <v>385</v>
      </c>
      <c r="G123" s="159" t="s">
        <v>255</v>
      </c>
      <c r="H123" s="158" t="s">
        <v>190</v>
      </c>
      <c r="I123" s="157"/>
      <c r="J123" s="216"/>
    </row>
    <row r="124" spans="1:10" ht="15.75" x14ac:dyDescent="0.25">
      <c r="A124" s="156"/>
      <c r="B124" s="156"/>
      <c r="C124" s="156">
        <v>121</v>
      </c>
      <c r="D124" s="170" t="s">
        <v>143</v>
      </c>
      <c r="E124" s="157" t="str">
        <f>D124&amp;COUNTIF(D$4:$D124,D124)</f>
        <v>YENİKÖY3</v>
      </c>
      <c r="F124" s="156">
        <v>400</v>
      </c>
      <c r="G124" s="159" t="s">
        <v>255</v>
      </c>
      <c r="H124" s="158" t="s">
        <v>191</v>
      </c>
      <c r="I124" s="157"/>
      <c r="J124" s="216"/>
    </row>
    <row r="125" spans="1:10" ht="15.75" x14ac:dyDescent="0.25">
      <c r="A125" s="156"/>
      <c r="B125" s="156"/>
      <c r="C125" s="156">
        <v>122</v>
      </c>
      <c r="D125" s="170" t="s">
        <v>143</v>
      </c>
      <c r="E125" s="157" t="str">
        <f>D125&amp;COUNTIF(D$4:$D125,D125)</f>
        <v>YENİKÖY4</v>
      </c>
      <c r="F125" s="156">
        <v>695</v>
      </c>
      <c r="G125" s="159" t="s">
        <v>249</v>
      </c>
      <c r="H125" s="158" t="s">
        <v>198</v>
      </c>
      <c r="I125" s="157"/>
      <c r="J125" s="216"/>
    </row>
    <row r="126" spans="1:10" ht="15.75" x14ac:dyDescent="0.25">
      <c r="A126" s="156"/>
      <c r="B126" s="156"/>
      <c r="C126" s="156">
        <v>123</v>
      </c>
      <c r="D126" s="170" t="s">
        <v>143</v>
      </c>
      <c r="E126" s="157" t="str">
        <f>D126&amp;COUNTIF(D$4:$D126,D126)</f>
        <v>YENİKÖY5</v>
      </c>
      <c r="F126" s="156" t="s">
        <v>404</v>
      </c>
      <c r="G126" s="219" t="s">
        <v>288</v>
      </c>
      <c r="H126" s="170" t="s">
        <v>361</v>
      </c>
      <c r="I126" s="157"/>
      <c r="J126" s="216"/>
    </row>
    <row r="127" spans="1:10" ht="15.75" x14ac:dyDescent="0.25">
      <c r="A127" s="156"/>
      <c r="B127" s="156"/>
      <c r="C127" s="156">
        <v>124</v>
      </c>
      <c r="D127" s="170" t="s">
        <v>143</v>
      </c>
      <c r="E127" s="157" t="str">
        <f>D127&amp;COUNTIF(D$4:$D127,D127)</f>
        <v>YENİKÖY6</v>
      </c>
      <c r="F127" s="156" t="s">
        <v>404</v>
      </c>
      <c r="G127" s="219" t="s">
        <v>288</v>
      </c>
      <c r="H127" s="170" t="s">
        <v>362</v>
      </c>
      <c r="I127" s="157"/>
      <c r="J127" s="216"/>
    </row>
    <row r="128" spans="1:10" ht="15.75" x14ac:dyDescent="0.25">
      <c r="A128" s="156"/>
      <c r="B128" s="156"/>
      <c r="C128" s="156">
        <v>125</v>
      </c>
      <c r="D128" s="158" t="s">
        <v>143</v>
      </c>
      <c r="E128" s="157" t="str">
        <f>D128&amp;COUNTIF(D$4:$D128,D128)</f>
        <v>YENİKÖY7</v>
      </c>
      <c r="F128" s="156" t="s">
        <v>404</v>
      </c>
      <c r="G128" s="219" t="s">
        <v>289</v>
      </c>
      <c r="H128" s="170" t="s">
        <v>389</v>
      </c>
      <c r="I128" s="157"/>
      <c r="J128" s="216"/>
    </row>
    <row r="129" spans="1:10" ht="15.75" x14ac:dyDescent="0.25">
      <c r="A129" s="156"/>
      <c r="B129" s="156"/>
      <c r="C129" s="156">
        <v>126</v>
      </c>
      <c r="D129" s="170" t="s">
        <v>143</v>
      </c>
      <c r="E129" s="157" t="str">
        <f>D129&amp;COUNTIF(D$4:$D129,D129)</f>
        <v>YENİKÖY8</v>
      </c>
      <c r="F129" s="156">
        <v>464</v>
      </c>
      <c r="G129" s="219" t="s">
        <v>273</v>
      </c>
      <c r="H129" s="170" t="s">
        <v>398</v>
      </c>
      <c r="I129" s="157"/>
      <c r="J129" s="216"/>
    </row>
    <row r="130" spans="1:10" ht="15.75" x14ac:dyDescent="0.25">
      <c r="A130" s="156"/>
      <c r="B130" s="156"/>
      <c r="C130" s="156">
        <v>127</v>
      </c>
      <c r="D130" s="170" t="s">
        <v>144</v>
      </c>
      <c r="E130" s="157" t="str">
        <f>D130&amp;COUNTIF(D$4:$D130,D130)</f>
        <v>ZİLE1</v>
      </c>
      <c r="F130" s="156">
        <v>263</v>
      </c>
      <c r="G130" s="159" t="s">
        <v>288</v>
      </c>
      <c r="H130" s="158" t="s">
        <v>245</v>
      </c>
      <c r="I130" s="157"/>
      <c r="J130" s="216"/>
    </row>
    <row r="131" spans="1:10" ht="15.75" x14ac:dyDescent="0.25">
      <c r="A131" s="156"/>
      <c r="B131" s="156"/>
      <c r="C131" s="156">
        <v>128</v>
      </c>
      <c r="D131" s="170" t="s">
        <v>144</v>
      </c>
      <c r="E131" s="157" t="str">
        <f>D131&amp;COUNTIF(D$4:$D131,D131)</f>
        <v>ZİLE2</v>
      </c>
      <c r="F131" s="156">
        <v>438</v>
      </c>
      <c r="G131" s="159" t="s">
        <v>289</v>
      </c>
      <c r="H131" s="158" t="s">
        <v>246</v>
      </c>
      <c r="I131" s="157"/>
      <c r="J131" s="216"/>
    </row>
    <row r="132" spans="1:10" ht="15.75" x14ac:dyDescent="0.25">
      <c r="A132" s="156"/>
      <c r="B132" s="156"/>
      <c r="C132" s="156">
        <v>129</v>
      </c>
      <c r="D132" s="158" t="s">
        <v>144</v>
      </c>
      <c r="E132" s="157" t="str">
        <f>D132&amp;COUNTIF(D$4:$D132,D132)</f>
        <v>ZİLE3</v>
      </c>
      <c r="F132" s="156" t="s">
        <v>404</v>
      </c>
      <c r="G132" s="219" t="s">
        <v>289</v>
      </c>
      <c r="H132" s="170" t="s">
        <v>371</v>
      </c>
      <c r="I132" s="157"/>
      <c r="J132" s="216"/>
    </row>
  </sheetData>
  <autoFilter ref="A3:J83">
    <sortState ref="A4:J83">
      <sortCondition ref="D97"/>
    </sortState>
  </autoFilter>
  <mergeCells count="1">
    <mergeCell ref="A1:J2"/>
  </mergeCells>
  <conditionalFormatting sqref="H133:H1048576 H1:H3">
    <cfRule type="duplicateValues" dxfId="296" priority="22"/>
  </conditionalFormatting>
  <conditionalFormatting sqref="H4:H83">
    <cfRule type="duplicateValues" dxfId="295" priority="8"/>
  </conditionalFormatting>
  <conditionalFormatting sqref="H4:H83">
    <cfRule type="duplicateValues" dxfId="294" priority="7"/>
  </conditionalFormatting>
  <conditionalFormatting sqref="H84:H132">
    <cfRule type="duplicateValues" dxfId="293" priority="1"/>
  </conditionalFormatting>
  <conditionalFormatting sqref="H130:H132">
    <cfRule type="duplicateValues" dxfId="292" priority="3"/>
  </conditionalFormatting>
  <conditionalFormatting sqref="H84">
    <cfRule type="duplicateValues" dxfId="291" priority="4"/>
  </conditionalFormatting>
  <conditionalFormatting sqref="H130:H132 H84">
    <cfRule type="duplicateValues" dxfId="290" priority="2"/>
  </conditionalFormatting>
  <conditionalFormatting sqref="H85:H129">
    <cfRule type="duplicateValues" dxfId="289" priority="5"/>
  </conditionalFormatting>
  <conditionalFormatting sqref="H84:H132">
    <cfRule type="duplicateValues" dxfId="288" priority="6"/>
  </conditionalFormatting>
  <printOptions horizontalCentered="1" verticalCentered="1"/>
  <pageMargins left="0.31496062992125984" right="0.11811023622047245" top="0.15748031496062992" bottom="0.15748031496062992" header="0.31496062992125984" footer="0.31496062992125984"/>
  <pageSetup paperSize="9" scale="6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7">
    <tabColor rgb="FF00B050"/>
  </sheetPr>
  <dimension ref="A1:CR38"/>
  <sheetViews>
    <sheetView showGridLines="0" showRowColHeaders="0" showRuler="0" view="pageLayout" zoomScaleNormal="145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7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SAYFA'!B34="","",'ANA SAYFA'!B34)</f>
        <v>Servis No</v>
      </c>
      <c r="D5" s="326"/>
      <c r="E5" s="326"/>
      <c r="F5" s="326" t="str">
        <f>IF('ANA SAYFA'!D34="","",'ANA SAYFA'!D34)</f>
        <v>6.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SAYFA'!C40="","",'ANA SAYFA'!C40)</f>
        <v>11-E</v>
      </c>
      <c r="E10" s="29" t="str">
        <f>IF('ANA SAYFA'!D40="","",'ANA SAYFA'!D40)</f>
        <v>EMİRHAN ŞAHBAZ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SAYFA'!C41="","",'ANA SAYFA'!C41)</f>
        <v>9-C</v>
      </c>
      <c r="E11" s="23" t="str">
        <f>IF('ANA SAYFA'!D41="","",'ANA SAYFA'!D41)</f>
        <v>ABDULSAMED ÖZKAN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SAYFA'!C42="","",'ANA SAYFA'!C42)</f>
        <v>9-ATP</v>
      </c>
      <c r="E12" s="29" t="str">
        <f>IF('ANA SAYFA'!D42="","",'ANA SAYFA'!D42)</f>
        <v>MEHMET ÖZKAN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SAYFA'!C43="","",'ANA SAYFA'!C43)</f>
        <v>9-ATP</v>
      </c>
      <c r="E13" s="23" t="str">
        <f>IF('ANA SAYFA'!D43="","",'ANA SAYFA'!D43)</f>
        <v>RAMAZAN KILIÇ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SAYFA'!C44="","",'ANA SAYFA'!C44)</f>
        <v>9-H</v>
      </c>
      <c r="E14" s="29" t="str">
        <f>IF('ANA SAYFA'!D44="","",'ANA SAYFA'!D44)</f>
        <v>UMUT ÇOKKAŞ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SAYFA'!C45="","",'ANA SAYFA'!C45)</f>
        <v/>
      </c>
      <c r="E15" s="23" t="str">
        <f>IF('ANA SAYFA'!D45="","",'ANA SAYFA'!D45)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SAYFA'!C46="","",'ANA SAYFA'!C46)</f>
        <v/>
      </c>
      <c r="E16" s="29" t="str">
        <f>IF('ANA SAYFA'!D46="","",'ANA SAYFA'!D46)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SAYFA'!C47="","",'ANA SAYFA'!C47)</f>
        <v/>
      </c>
      <c r="E17" s="23" t="str">
        <f>IF('ANA SAYFA'!D47="","",'ANA SAYFA'!D47)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SAYFA'!C48="","",'ANA SAYFA'!C48)</f>
        <v/>
      </c>
      <c r="E18" s="29" t="str">
        <f>IF('ANA SAYFA'!D48="","",'ANA SAYFA'!D48)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SAYFA'!C49="","",'ANA SAYFA'!C49)</f>
        <v/>
      </c>
      <c r="E19" s="23" t="str">
        <f>IF('ANA SAYFA'!D49="","",'ANA SAYFA'!D49)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33"/>
      <c r="C20" s="34">
        <v>11</v>
      </c>
      <c r="D20" s="34" t="str">
        <f>IF('ANA SAYFA'!C50="","",'ANA SAYFA'!C50)</f>
        <v/>
      </c>
      <c r="E20" s="29" t="str">
        <f>IF('ANA SAYFA'!D50="","",'ANA SAYFA'!D50)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33"/>
      <c r="C21" s="11">
        <v>12</v>
      </c>
      <c r="D21" s="11" t="str">
        <f>IF('ANA SAYFA'!C51="","",'ANA SAYFA'!C51)</f>
        <v/>
      </c>
      <c r="E21" s="23" t="str">
        <f>IF('ANA SAYFA'!D51="","",'ANA SAYFA'!D51)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33"/>
      <c r="C22" s="34">
        <v>13</v>
      </c>
      <c r="D22" s="34" t="str">
        <f>IF('ANA SAYFA'!C52="","",'ANA SAYFA'!C52)</f>
        <v/>
      </c>
      <c r="E22" s="29" t="str">
        <f>IF('ANA SAYFA'!D52="","",'ANA SAYFA'!D52)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SAYFA'!C53="","",'ANA SAYFA'!C53)</f>
        <v/>
      </c>
      <c r="E23" s="23" t="str">
        <f>IF('ANA SAYFA'!D53="","",'ANA SAYFA'!D53)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SAYFA'!C54="","",'ANA SAYFA'!C54)</f>
        <v/>
      </c>
      <c r="E24" s="29" t="str">
        <f>IF('ANA SAYFA'!D54="","",'ANA SAYFA'!D54)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SAYFA'!C55="","",'ANA SAYFA'!C55)</f>
        <v/>
      </c>
      <c r="E25" s="23" t="str">
        <f>IF('ANA SAYFA'!D55="","",'ANA SAYFA'!D55)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str">
        <f>IF('ANA SAYFA'!D36="","",'ANA SAYFA'!D36&amp;"                                                                           "&amp;'ANA SAYFA'!D37)</f>
        <v>RAMAZAN KILIÇ                                                                           5365998913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str">
        <f>IF('ANA SAYFA'!D38="","",'ANA SAYFA'!D38)</f>
        <v xml:space="preserve">38 S 7675 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SAYFA'!D35="","",'ANA SAYFA'!D35)</f>
        <v>ÇOMAKLI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30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9">
    <tabColor rgb="FF00B050"/>
  </sheetPr>
  <dimension ref="A1:CR38"/>
  <sheetViews>
    <sheetView showGridLines="0" showRuler="0" view="pageLayout" zoomScaleNormal="145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SAYFA'!F59="","",'ANA SAYFA'!F59)</f>
        <v>Servis No</v>
      </c>
      <c r="D5" s="326"/>
      <c r="E5" s="326"/>
      <c r="F5" s="326" t="str">
        <f>IF('ANA SAYFA'!H34="","",'ANA SAYFA'!H34)</f>
        <v>7.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SAYFA'!G40="","",'ANA SAYFA'!G40)</f>
        <v>10-B</v>
      </c>
      <c r="E10" s="29" t="str">
        <f>IF('ANA SAYFA'!H40="","",'ANA SAYFA'!H40)</f>
        <v>SEYİT TAHA KUŞ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SAYFA'!G41="","",'ANA SAYFA'!G41)</f>
        <v>10-C</v>
      </c>
      <c r="E11" s="23" t="str">
        <f>IF('ANA SAYFA'!H41="","",'ANA SAYFA'!H41)</f>
        <v>BAYRAM SARIKAYA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SAYFA'!G42="","",'ANA SAYFA'!G42)</f>
        <v>10-C</v>
      </c>
      <c r="E12" s="29" t="str">
        <f>IF('ANA SAYFA'!H42="","",'ANA SAYFA'!H42)</f>
        <v>RECEP ERKİN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SAYFA'!G43="","",'ANA SAYFA'!G43)</f>
        <v>9-C</v>
      </c>
      <c r="E13" s="23" t="str">
        <f>IF('ANA SAYFA'!H43="","",'ANA SAYFA'!H43)</f>
        <v>MUSTAFA CAN KAMAN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SAYFA'!G44="","",'ANA SAYFA'!G44)</f>
        <v>10-B</v>
      </c>
      <c r="E14" s="29" t="str">
        <f>IF('ANA SAYFA'!H44="","",'ANA SAYFA'!H44)</f>
        <v>VEDAT KAMAN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SAYFA'!G45="","",'ANA SAYFA'!G45)</f>
        <v>12-A</v>
      </c>
      <c r="E15" s="23" t="str">
        <f>IF('ANA SAYFA'!H45="","",'ANA SAYFA'!H45)</f>
        <v>MUHAMMED MUSTAFA DOĞAN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SAYFA'!G46="","",'ANA SAYFA'!G46)</f>
        <v>9-H</v>
      </c>
      <c r="E16" s="29" t="str">
        <f>IF('ANA SAYFA'!H46="","",'ANA SAYFA'!H46)</f>
        <v>ABDÜLSAMED GÜRSOY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SAYFA'!G47="","",'ANA SAYFA'!G47)</f>
        <v>9-E</v>
      </c>
      <c r="E17" s="23" t="str">
        <f>IF('ANA SAYFA'!H47="","",'ANA SAYFA'!H47)</f>
        <v>HİKMET DAĞLI</v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SAYFA'!G48="","",'ANA SAYFA'!G48)</f>
        <v/>
      </c>
      <c r="E18" s="29" t="str">
        <f>IF('ANA SAYFA'!H48="","",'ANA SAYFA'!H48)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SAYFA'!G49="","",'ANA SAYFA'!G49)</f>
        <v/>
      </c>
      <c r="E19" s="23" t="str">
        <f>IF('ANA SAYFA'!H49="","",'ANA SAYFA'!H49)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SAYFA'!G50="","",'ANA SAYFA'!G50)</f>
        <v/>
      </c>
      <c r="E20" s="29" t="str">
        <f>IF('ANA SAYFA'!H50="","",'ANA SAYFA'!H50)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SAYFA'!G51="","",'ANA SAYFA'!G51)</f>
        <v/>
      </c>
      <c r="E21" s="23" t="str">
        <f>IF('ANA SAYFA'!H51="","",'ANA SAYFA'!H51)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SAYFA'!G52="","",'ANA SAYFA'!G52)</f>
        <v/>
      </c>
      <c r="E22" s="29" t="str">
        <f>IF('ANA SAYFA'!H52="","",'ANA SAYFA'!H52)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33"/>
      <c r="C23" s="11">
        <v>14</v>
      </c>
      <c r="D23" s="11" t="str">
        <f>IF('ANA SAYFA'!G53="","",'ANA SAYFA'!G53)</f>
        <v/>
      </c>
      <c r="E23" s="23" t="str">
        <f>IF('ANA SAYFA'!H53="","",'ANA SAYFA'!H53)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33"/>
      <c r="C24" s="34">
        <v>15</v>
      </c>
      <c r="D24" s="34" t="str">
        <f>IF('ANA SAYFA'!G54="","",'ANA SAYFA'!G54)</f>
        <v/>
      </c>
      <c r="E24" s="29" t="str">
        <f>IF('ANA SAYFA'!H54="","",'ANA SAYFA'!H54)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33"/>
      <c r="C25" s="11">
        <v>16</v>
      </c>
      <c r="D25" s="11" t="str">
        <f>IF('ANA SAYFA'!G55="","",'ANA SAYFA'!G55)</f>
        <v/>
      </c>
      <c r="E25" s="23" t="str">
        <f>IF('ANA SAYFA'!H55="","",'ANA SAYFA'!H55)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str">
        <f>IF('ANA SAYFA'!H36="","",'ANA SAYFA'!H36&amp;"                                                                           "&amp;'ANA SAYFA'!H37)</f>
        <v>RAMAZAN TOKLU                                                                           5556095520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str">
        <f>IF('ANA SAYFA'!H38="","",'ANA SAYFA'!H38)</f>
        <v>38 TE 196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SAYFA'!H35="","",'ANA SAYFA'!H35)</f>
        <v>ÇÖTEN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29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8">
    <tabColor rgb="FF00B050"/>
  </sheetPr>
  <dimension ref="A1:CR38"/>
  <sheetViews>
    <sheetView showGridLines="0" showRuler="0" view="pageLayout" zoomScaleNormal="145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SAYFA'!J34="","",'ANA SAYFA'!J34)</f>
        <v>Servis No</v>
      </c>
      <c r="D5" s="326"/>
      <c r="E5" s="326"/>
      <c r="F5" s="326" t="str">
        <f>IF('ANA SAYFA'!L34="","",'ANA SAYFA'!L34)</f>
        <v>8.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SAYFA'!K40="","",'ANA SAYFA'!K40)</f>
        <v/>
      </c>
      <c r="E10" s="29" t="str">
        <f>IF('ANA SAYFA'!L40="","",'ANA SAYFA'!L40)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SAYFA'!K41="","",'ANA SAYFA'!K41)</f>
        <v/>
      </c>
      <c r="E11" s="23" t="str">
        <f>IF('ANA SAYFA'!L41="","",'ANA SAYFA'!L41)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SAYFA'!K42="","",'ANA SAYFA'!K42)</f>
        <v/>
      </c>
      <c r="E12" s="29" t="str">
        <f>IF('ANA SAYFA'!L42="","",'ANA SAYFA'!L42)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SAYFA'!K43="","",'ANA SAYFA'!K43)</f>
        <v/>
      </c>
      <c r="E13" s="23" t="str">
        <f>IF('ANA SAYFA'!L43="","",'ANA SAYFA'!L43)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SAYFA'!K44="","",'ANA SAYFA'!K44)</f>
        <v/>
      </c>
      <c r="E14" s="29" t="str">
        <f>IF('ANA SAYFA'!L44="","",'ANA SAYFA'!L44)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SAYFA'!K45="","",'ANA SAYFA'!K45)</f>
        <v/>
      </c>
      <c r="E15" s="23" t="str">
        <f>IF('ANA SAYFA'!L45="","",'ANA SAYFA'!L45)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SAYFA'!K46="","",'ANA SAYFA'!K46)</f>
        <v/>
      </c>
      <c r="E16" s="29" t="str">
        <f>IF('ANA SAYFA'!L46="","",'ANA SAYFA'!L46)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SAYFA'!K47="","",'ANA SAYFA'!K47)</f>
        <v/>
      </c>
      <c r="E17" s="23" t="str">
        <f>IF('ANA SAYFA'!L47="","",'ANA SAYFA'!L47)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SAYFA'!K48="","",'ANA SAYFA'!K48)</f>
        <v/>
      </c>
      <c r="E18" s="29" t="str">
        <f>IF('ANA SAYFA'!L48="","",'ANA SAYFA'!L48)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SAYFA'!K49="","",'ANA SAYFA'!K49)</f>
        <v/>
      </c>
      <c r="E19" s="23" t="str">
        <f>IF('ANA SAYFA'!L49="","",'ANA SAYFA'!L49)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SAYFA'!K50="","",'ANA SAYFA'!K50)</f>
        <v/>
      </c>
      <c r="E20" s="29" t="str">
        <f>IF('ANA SAYFA'!L50="","",'ANA SAYFA'!L50)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SAYFA'!K51="","",'ANA SAYFA'!K51)</f>
        <v/>
      </c>
      <c r="E21" s="23" t="str">
        <f>IF('ANA SAYFA'!L51="","",'ANA SAYFA'!L51)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SAYFA'!K52="","",'ANA SAYFA'!K52)</f>
        <v/>
      </c>
      <c r="E22" s="29" t="str">
        <f>IF('ANA SAYFA'!L52="","",'ANA SAYFA'!L52)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SAYFA'!K53="","",'ANA SAYFA'!K53)</f>
        <v/>
      </c>
      <c r="E23" s="23" t="str">
        <f>IF('ANA SAYFA'!L53="","",'ANA SAYFA'!L53)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SAYFA'!K54="","",'ANA SAYFA'!K54)</f>
        <v/>
      </c>
      <c r="E24" s="29" t="str">
        <f>IF('ANA SAYFA'!L54="","",'ANA SAYFA'!L54)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SAYFA'!K55="","",'ANA SAYFA'!K55)</f>
        <v/>
      </c>
      <c r="E25" s="23" t="str">
        <f>IF('ANA SAYFA'!L55="","",'ANA SAYFA'!L55)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33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33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e">
        <f>IF('ANA SAYFA'!L36="","",'ANA SAYFA'!L36&amp;"                                                                           "&amp;'ANA SAYFA'!L37)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SAYFA'!L38="","",'ANA SAYFA'!L38)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SAYFA'!L35="","",'ANA SAYFA'!L35)</f>
        <v>DEREŞİMLİ EŞELİK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28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0">
    <tabColor rgb="FF00B050"/>
  </sheetPr>
  <dimension ref="A1:CR38"/>
  <sheetViews>
    <sheetView showGridLines="0" showRowColHeaders="0" showRuler="0" view="pageLayout" zoomScaleNormal="145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SAYFA'!N34="","",'ANA SAYFA'!N34)</f>
        <v>Servis No</v>
      </c>
      <c r="D5" s="326"/>
      <c r="E5" s="326"/>
      <c r="F5" s="326" t="str">
        <f>IF('ANA SAYFA'!P34="","",'ANA SAYFA'!P34)</f>
        <v>9.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SAYFA'!O40="","",'ANA SAYFA'!O40)</f>
        <v>12-D</v>
      </c>
      <c r="E10" s="29" t="str">
        <f>IF('ANA SAYFA'!P40="","",'ANA SAYFA'!P40)</f>
        <v>FEVZİ CAN ÇELEN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SAYFA'!O41="","",'ANA SAYFA'!O41)</f>
        <v>12-D</v>
      </c>
      <c r="E11" s="23" t="str">
        <f>IF('ANA SAYFA'!P41="","",'ANA SAYFA'!P41)</f>
        <v>YUNUS EMRE ÇELEN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SAYFA'!O42="","",'ANA SAYFA'!O42)</f>
        <v>9-A</v>
      </c>
      <c r="E12" s="29" t="str">
        <f>IF('ANA SAYFA'!P42="","",'ANA SAYFA'!P42)</f>
        <v>ERTUĞRUL DEMİRCİ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SAYFA'!O43="","",'ANA SAYFA'!O43)</f>
        <v>9-C</v>
      </c>
      <c r="E13" s="23" t="str">
        <f>IF('ANA SAYFA'!P43="","",'ANA SAYFA'!P43)</f>
        <v>HASAN ÖZBEY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SAYFA'!O44="","",'ANA SAYFA'!O44)</f>
        <v>9-A</v>
      </c>
      <c r="E14" s="29" t="str">
        <f>IF('ANA SAYFA'!P44="","",'ANA SAYFA'!P44)</f>
        <v>HÜSEYİN ÖZBEY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SAYFA'!O45="","",'ANA SAYFA'!O45)</f>
        <v>9-ATP</v>
      </c>
      <c r="E15" s="23" t="str">
        <f>IF('ANA SAYFA'!P45="","",'ANA SAYFA'!P45)</f>
        <v>MEHMET ÇELEN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SAYFA'!O46="","",'ANA SAYFA'!O46)</f>
        <v>9-D</v>
      </c>
      <c r="E16" s="29" t="str">
        <f>IF('ANA SAYFA'!P46="","",'ANA SAYFA'!P46)</f>
        <v>ŞÜKRÜ ERKEN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SAYFA'!O47="","",'ANA SAYFA'!O47)</f>
        <v/>
      </c>
      <c r="E17" s="23" t="str">
        <f>IF('ANA SAYFA'!P47="","",'ANA SAYFA'!P47)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SAYFA'!O48="","",'ANA SAYFA'!O48)</f>
        <v/>
      </c>
      <c r="E18" s="29" t="str">
        <f>IF('ANA SAYFA'!P48="","",'ANA SAYFA'!P48)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SAYFA'!O49="","",'ANA SAYFA'!O49)</f>
        <v/>
      </c>
      <c r="E19" s="23" t="str">
        <f>IF('ANA SAYFA'!P49="","",'ANA SAYFA'!P49)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SAYFA'!O50="","",'ANA SAYFA'!O50)</f>
        <v/>
      </c>
      <c r="E20" s="29" t="str">
        <f>IF('ANA SAYFA'!P50="","",'ANA SAYFA'!P50)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SAYFA'!O51="","",'ANA SAYFA'!O51)</f>
        <v/>
      </c>
      <c r="E21" s="23" t="str">
        <f>IF('ANA SAYFA'!P51="","",'ANA SAYFA'!P51)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SAYFA'!O52="","",'ANA SAYFA'!O52)</f>
        <v/>
      </c>
      <c r="E22" s="29" t="str">
        <f>IF('ANA SAYFA'!P52="","",'ANA SAYFA'!P52)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SAYFA'!O53="","",'ANA SAYFA'!O53)</f>
        <v/>
      </c>
      <c r="E23" s="23" t="str">
        <f>IF('ANA SAYFA'!P53="","",'ANA SAYFA'!P53)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SAYFA'!O54="","",'ANA SAYFA'!O54)</f>
        <v/>
      </c>
      <c r="E24" s="29" t="str">
        <f>IF('ANA SAYFA'!P54="","",'ANA SAYFA'!P54)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SAYFA'!O55="","",'ANA SAYFA'!O55)</f>
        <v/>
      </c>
      <c r="E25" s="23" t="str">
        <f>IF('ANA SAYFA'!P55="","",'ANA SAYFA'!P55)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333"/>
      <c r="C28" s="315" t="str">
        <f>IF('ANA SAYFA'!P36="","",'ANA SAYFA'!P36&amp;"                                                                           "&amp;'ANA SAYFA'!P37)</f>
        <v>MUSTAFA DUMAN                                                                           5353792533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333"/>
      <c r="C29" s="318" t="str">
        <f>IF('ANA SAYFA'!P38="","",'ANA SAYFA'!P38)</f>
        <v>38 S 7626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333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SAYFA'!P35="","",'ANA SAYFA'!P35)</f>
        <v>EPÇE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27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1">
    <tabColor rgb="FF00B050"/>
  </sheetPr>
  <dimension ref="A1:CR38"/>
  <sheetViews>
    <sheetView showGridLines="0" showRowColHeaders="0" showRuler="0" view="pageLayout" zoomScaleNormal="145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7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SAYFA'!R34="","",'ANA SAYFA'!R34)</f>
        <v>Servis No</v>
      </c>
      <c r="D5" s="326"/>
      <c r="E5" s="326"/>
      <c r="F5" s="326" t="str">
        <f>IF('ANA SAYFA'!T34="","",'ANA SAYFA'!T34)</f>
        <v>10.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SAYFA'!S40="","",'ANA SAYFA'!S40)</f>
        <v>11-T</v>
      </c>
      <c r="E10" s="29" t="str">
        <f>IF('ANA SAYFA'!T40="","",'ANA SAYFA'!T40)</f>
        <v>MUHAMMET BEDİRHAN BÜLBÜL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SAYFA'!S41="","",'ANA SAYFA'!S41)</f>
        <v>10-ATP</v>
      </c>
      <c r="E11" s="23" t="str">
        <f>IF('ANA SAYFA'!T41="","",'ANA SAYFA'!T41)</f>
        <v>OSMAN TALHA ORUÇ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4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SAYFA'!S42="","",'ANA SAYFA'!S42)</f>
        <v>9-F</v>
      </c>
      <c r="E12" s="29" t="str">
        <f>IF('ANA SAYFA'!T42="","",'ANA SAYFA'!T42)</f>
        <v>ALİHAN GEDİK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SAYFA'!S43="","",'ANA SAYFA'!S43)</f>
        <v>9-A</v>
      </c>
      <c r="E13" s="23" t="str">
        <f>IF('ANA SAYFA'!T43="","",'ANA SAYFA'!T43)</f>
        <v>DAVUT AYCIL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SAYFA'!S44="","",'ANA SAYFA'!S44)</f>
        <v>9-F</v>
      </c>
      <c r="E14" s="29" t="str">
        <f>IF('ANA SAYFA'!T44="","",'ANA SAYFA'!T44)</f>
        <v>ERTUĞRUL EFE DOĞAN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SAYFA'!S45="","",'ANA SAYFA'!S45)</f>
        <v>9-C</v>
      </c>
      <c r="E15" s="23" t="str">
        <f>IF('ANA SAYFA'!T45="","",'ANA SAYFA'!T45)</f>
        <v>SELİM YEDİOK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SAYFA'!S46="","",'ANA SAYFA'!S46)</f>
        <v>9-B</v>
      </c>
      <c r="E16" s="29" t="str">
        <f>IF('ANA SAYFA'!T46="","",'ANA SAYFA'!T46)</f>
        <v>MUSTAFA BALKAŞ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SAYFA'!S47="","",'ANA SAYFA'!S47)</f>
        <v/>
      </c>
      <c r="E17" s="23" t="str">
        <f>IF('ANA SAYFA'!T47="","",'ANA SAYFA'!T47)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SAYFA'!S48="","",'ANA SAYFA'!S48)</f>
        <v/>
      </c>
      <c r="E18" s="29" t="str">
        <f>IF('ANA SAYFA'!T48="","",'ANA SAYFA'!T48)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SAYFA'!S49="","",'ANA SAYFA'!S49)</f>
        <v/>
      </c>
      <c r="E19" s="23" t="str">
        <f>IF('ANA SAYFA'!T49="","",'ANA SAYFA'!T49)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SAYFA'!S50="","",'ANA SAYFA'!S50)</f>
        <v/>
      </c>
      <c r="E20" s="29" t="str">
        <f>IF('ANA SAYFA'!T50="","",'ANA SAYFA'!T50)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SAYFA'!S51="","",'ANA SAYFA'!S51)</f>
        <v/>
      </c>
      <c r="E21" s="23" t="str">
        <f>IF('ANA SAYFA'!T51="","",'ANA SAYFA'!T51)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SAYFA'!S52="","",'ANA SAYFA'!S52)</f>
        <v/>
      </c>
      <c r="E22" s="29" t="str">
        <f>IF('ANA SAYFA'!T52="","",'ANA SAYFA'!T52)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SAYFA'!S53="","",'ANA SAYFA'!S53)</f>
        <v/>
      </c>
      <c r="E23" s="23" t="str">
        <f>IF('ANA SAYFA'!T53="","",'ANA SAYFA'!T53)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SAYFA'!S54="","",'ANA SAYFA'!S54)</f>
        <v/>
      </c>
      <c r="E24" s="29" t="str">
        <f>IF('ANA SAYFA'!T54="","",'ANA SAYFA'!T54)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SAYFA'!S55="","",'ANA SAYFA'!S55)</f>
        <v/>
      </c>
      <c r="E25" s="23" t="str">
        <f>IF('ANA SAYFA'!T55="","",'ANA SAYFA'!T55)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>IF((COUNTIF(E25,"*AKŞAM*"))&gt;=1,"//","")</f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str">
        <f>IF('ANA SAYFA'!T36="","",'ANA SAYFA'!T36&amp;"                                                                           "&amp;'ANA SAYFA'!T37)</f>
        <v>FATİH YILDIZ                                                                           5354038326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str">
        <f>IF('ANA SAYFA'!T38="","",'ANA SAYFA'!T38)</f>
        <v>38 S 7649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33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333"/>
      <c r="C32" s="321" t="str">
        <f>IF('ANA SAYFA'!T35="","",'ANA SAYFA'!T35)</f>
        <v>GAZİ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333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26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2">
    <tabColor rgb="FFFF7F00"/>
  </sheetPr>
  <dimension ref="A1:CR38"/>
  <sheetViews>
    <sheetView showGridLines="0" showRowColHeaders="0" showRuler="0" view="pageLayout" zoomScaleNormal="100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SAYFA'!B59="","",'ANA SAYFA'!B59)</f>
        <v>Servis No</v>
      </c>
      <c r="D5" s="326"/>
      <c r="E5" s="326"/>
      <c r="F5" s="326" t="str">
        <f>IF('ANA SAYFA'!D59="","",'ANA SAYFA'!D59)</f>
        <v>11.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SAYFA'!C65="","",'ANA SAYFA'!C65)</f>
        <v>10-A</v>
      </c>
      <c r="E10" s="29" t="str">
        <f>IF('ANA SAYFA'!D65="","",'ANA SAYFA'!D65)</f>
        <v>AHMET EREN ÖZCAN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SAYFA'!C66="","",'ANA SAYFA'!C66)</f>
        <v>10-A</v>
      </c>
      <c r="E11" s="23" t="str">
        <f>IF('ANA SAYFA'!D66="","",'ANA SAYFA'!D66)</f>
        <v>YUSUF ALP ERKİN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28" t="str">
        <f>IF('ANA SAYFA'!C67="","",'ANA SAYFA'!C67)</f>
        <v>11-C</v>
      </c>
      <c r="E12" s="29" t="str">
        <f>IF('ANA SAYFA'!D67="","",'ANA SAYFA'!D67)</f>
        <v>EMİRHAN TOYBIYIK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SAYFA'!C68="","",'ANA SAYFA'!C68)</f>
        <v>9-F</v>
      </c>
      <c r="E13" s="23" t="str">
        <f>IF('ANA SAYFA'!D68="","",'ANA SAYFA'!D68)</f>
        <v>AHMET TOKER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28" t="str">
        <f>IF('ANA SAYFA'!C69="","",'ANA SAYFA'!C69)</f>
        <v>9-B</v>
      </c>
      <c r="E14" s="29" t="str">
        <f>IF('ANA SAYFA'!D69="","",'ANA SAYFA'!D69)</f>
        <v>ERAY TOKER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SAYFA'!C70="","",'ANA SAYFA'!C70)</f>
        <v/>
      </c>
      <c r="E15" s="23" t="str">
        <f>IF('ANA SAYFA'!D70="","",'ANA SAYFA'!D70)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28" t="str">
        <f>IF('ANA SAYFA'!C71="","",'ANA SAYFA'!C71)</f>
        <v/>
      </c>
      <c r="E16" s="29" t="str">
        <f>IF('ANA SAYFA'!D71="","",'ANA SAYFA'!D71)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28" t="str">
        <f>IF('ANA SAYFA'!C72="","",'ANA SAYFA'!C72)</f>
        <v/>
      </c>
      <c r="E17" s="29" t="str">
        <f>IF('ANA SAYFA'!D72="","",'ANA SAYFA'!D72)</f>
        <v/>
      </c>
      <c r="F17" s="30"/>
      <c r="G17" s="30"/>
      <c r="H17" s="31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SAYFA'!C73="","",'ANA SAYFA'!C73)</f>
        <v/>
      </c>
      <c r="E18" s="29" t="str">
        <f>IF('ANA SAYFA'!D73="","",'ANA SAYFA'!D73)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SAYFA'!C74="","",'ANA SAYFA'!C74)</f>
        <v/>
      </c>
      <c r="E19" s="23" t="str">
        <f>IF('ANA SAYFA'!D74="","",'ANA SAYFA'!D74)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SAYFA'!C75="","",'ANA SAYFA'!C75)</f>
        <v/>
      </c>
      <c r="E20" s="29" t="str">
        <f>IF('ANA SAYFA'!D75="","",'ANA SAYFA'!D75)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SAYFA'!C76="","",'ANA SAYFA'!C76)</f>
        <v/>
      </c>
      <c r="E21" s="23" t="str">
        <f>IF('ANA SAYFA'!D76="","",'ANA SAYFA'!D76)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SAYFA'!C77="","",'ANA SAYFA'!C77)</f>
        <v/>
      </c>
      <c r="E22" s="29" t="str">
        <f>IF('ANA SAYFA'!D77="","",'ANA SAYFA'!D77)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SAYFA'!C78="","",'ANA SAYFA'!C78)</f>
        <v/>
      </c>
      <c r="E23" s="23" t="str">
        <f>IF('ANA SAYFA'!D78="","",'ANA SAYFA'!D78)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SAYFA'!C79="","",'ANA SAYFA'!C79)</f>
        <v/>
      </c>
      <c r="E24" s="29" t="str">
        <f>IF('ANA SAYFA'!D79="","",'ANA SAYFA'!D79)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SAYFA'!C80="","",'ANA SAYFA'!C80)</f>
        <v/>
      </c>
      <c r="E25" s="23" t="str">
        <f>IF('ANA SAYFA'!D80="","",'ANA SAYFA'!D80)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str">
        <f>IF('ANA SAYFA'!D61="","",'ANA SAYFA'!D61&amp;"                                                                           "&amp;'ANA SAYFA'!D62)</f>
        <v>YILMAZ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SAYFA'!D63="","",'ANA SAYFA'!D63)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SAYFA'!D60="","",'ANA SAYFA'!D60)</f>
        <v xml:space="preserve">GÜMÜŞÖREN 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25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F00"/>
  </sheetPr>
  <dimension ref="A1:CR38"/>
  <sheetViews>
    <sheetView showGridLines="0" showRowColHeaders="0" showRuler="0" view="pageLayout" zoomScale="115" zoomScaleNormal="100" zoomScaleSheetLayoutView="100" zoomScalePageLayoutView="11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SAYFA'!F59="","",'ANA SAYFA'!F59)</f>
        <v>Servis No</v>
      </c>
      <c r="D5" s="326"/>
      <c r="E5" s="326"/>
      <c r="F5" s="326" t="str">
        <f>IF('ANA SAYFA'!H59="","",'ANA SAYFA'!H59)</f>
        <v>12.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SAYFA'!G65="","",'ANA SAYFA'!G65)</f>
        <v>9-H</v>
      </c>
      <c r="E10" s="29" t="str">
        <f>IF('ANA SAYFA'!H65="","",'ANA SAYFA'!H65)</f>
        <v>EYÜP HORASAN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SAYFA'!G66="","",'ANA SAYFA'!G66)</f>
        <v>9-E</v>
      </c>
      <c r="E11" s="23" t="str">
        <f>IF('ANA SAYFA'!H66="","",'ANA SAYFA'!H66)</f>
        <v>ERDEM OLGUN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SAYFA'!G67="","",'ANA SAYFA'!G67)</f>
        <v/>
      </c>
      <c r="E12" s="29" t="str">
        <f>IF('ANA SAYFA'!H67="","",'ANA SAYFA'!H67)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SAYFA'!G68="","",'ANA SAYFA'!G68)</f>
        <v/>
      </c>
      <c r="E13" s="23" t="str">
        <f>IF('ANA SAYFA'!H68="","",'ANA SAYFA'!H68)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SAYFA'!G69="","",'ANA SAYFA'!G69)</f>
        <v/>
      </c>
      <c r="E14" s="29" t="str">
        <f>IF('ANA SAYFA'!H69="","",'ANA SAYFA'!H69)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SAYFA'!G70="","",'ANA SAYFA'!G70)</f>
        <v/>
      </c>
      <c r="E15" s="23" t="str">
        <f>IF('ANA SAYFA'!H70="","",'ANA SAYFA'!H70)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SAYFA'!G71="","",'ANA SAYFA'!G71)</f>
        <v/>
      </c>
      <c r="E16" s="29" t="str">
        <f>IF('ANA SAYFA'!H71="","",'ANA SAYFA'!H71)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SAYFA'!G72="","",'ANA SAYFA'!G72)</f>
        <v/>
      </c>
      <c r="E17" s="23" t="str">
        <f>IF('ANA SAYFA'!H72="","",'ANA SAYFA'!H72)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SAYFA'!G73="","",'ANA SAYFA'!G73)</f>
        <v/>
      </c>
      <c r="E18" s="29" t="str">
        <f>IF('ANA SAYFA'!H73="","",'ANA SAYFA'!H73)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SAYFA'!G74="","",'ANA SAYFA'!G74)</f>
        <v/>
      </c>
      <c r="E19" s="37" t="str">
        <f>IF('ANA SAYFA'!H74="","",'ANA SAYFA'!H74)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SAYFA'!G75="","",'ANA SAYFA'!G75)</f>
        <v/>
      </c>
      <c r="E20" s="29" t="str">
        <f>IF('ANA SAYFA'!H75="","",'ANA SAYFA'!H75)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SAYFA'!G76="","",'ANA SAYFA'!G76)</f>
        <v/>
      </c>
      <c r="E21" s="23" t="str">
        <f>IF('ANA SAYFA'!H76="","",'ANA SAYFA'!H76)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SAYFA'!G77="","",'ANA SAYFA'!G77)</f>
        <v/>
      </c>
      <c r="E22" s="29" t="str">
        <f>IF('ANA SAYFA'!H77="","",'ANA SAYFA'!H77)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SAYFA'!G78="","",'ANA SAYFA'!G78)</f>
        <v/>
      </c>
      <c r="E23" s="23" t="str">
        <f>IF('ANA SAYFA'!H78="","",'ANA SAYFA'!H78)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SAYFA'!G79="","",'ANA SAYFA'!G79)</f>
        <v/>
      </c>
      <c r="E24" s="29" t="str">
        <f>IF('ANA SAYFA'!H79="","",'ANA SAYFA'!H79)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SAYFA'!G80="","",'ANA SAYFA'!G80)</f>
        <v/>
      </c>
      <c r="E25" s="23" t="str">
        <f>IF('ANA SAYFA'!H80="","",'ANA SAYFA'!H80)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 t="str">
        <f>IF(J6="///////","//","")</f>
        <v/>
      </c>
      <c r="K27" s="302"/>
      <c r="L27" s="301" t="str">
        <f>IF(L6="///////","//","")</f>
        <v/>
      </c>
      <c r="M27" s="302"/>
      <c r="N27" s="301" t="str">
        <f>IF(N6="///////","//","")</f>
        <v/>
      </c>
      <c r="O27" s="302"/>
      <c r="P27" s="301" t="str">
        <f>IF(P6="///////","//","")</f>
        <v/>
      </c>
      <c r="Q27" s="302"/>
      <c r="R27" s="301" t="str">
        <f>IF(R6="///////","//","")</f>
        <v/>
      </c>
      <c r="S27" s="302"/>
      <c r="T27" s="2"/>
      <c r="U27" s="301" t="str">
        <f>IF(U6="///////","//","")</f>
        <v/>
      </c>
      <c r="V27" s="302"/>
      <c r="W27" s="301" t="str">
        <f>IF(W6="///////","//","")</f>
        <v/>
      </c>
      <c r="X27" s="302"/>
      <c r="Y27" s="301" t="str">
        <f>IF(Y6="///////","//","")</f>
        <v/>
      </c>
      <c r="Z27" s="302"/>
      <c r="AA27" s="301" t="str">
        <f>IF(AA6="///////","//","")</f>
        <v/>
      </c>
      <c r="AB27" s="302"/>
      <c r="AC27" s="301" t="str">
        <f>IF(AC6="///////","//","")</f>
        <v/>
      </c>
      <c r="AD27" s="302"/>
      <c r="AF27" s="301" t="str">
        <f>IF(AF6="///////","//","")</f>
        <v/>
      </c>
      <c r="AG27" s="302"/>
      <c r="AH27" s="301" t="str">
        <f>IF(AH6="///////","//","")</f>
        <v/>
      </c>
      <c r="AI27" s="302"/>
      <c r="AJ27" s="301" t="str">
        <f>IF(AJ6="///////","//","")</f>
        <v/>
      </c>
      <c r="AK27" s="302"/>
      <c r="AL27" s="301" t="str">
        <f>IF(AL6="///////","//","")</f>
        <v/>
      </c>
      <c r="AM27" s="302"/>
      <c r="AN27" s="301" t="str">
        <f>IF(AN6="///////","//","")</f>
        <v/>
      </c>
      <c r="AO27" s="302"/>
      <c r="AQ27" s="301" t="str">
        <f>IF(AQ6="///////","//","")</f>
        <v/>
      </c>
      <c r="AR27" s="302"/>
      <c r="AS27" s="301" t="str">
        <f>IF(AS6="///////","//","")</f>
        <v/>
      </c>
      <c r="AT27" s="302"/>
      <c r="AU27" s="301" t="str">
        <f>IF(AU6="///////","//","")</f>
        <v/>
      </c>
      <c r="AV27" s="302"/>
      <c r="AW27" s="301" t="str">
        <f>IF(AW6="///////","//","")</f>
        <v/>
      </c>
      <c r="AX27" s="302"/>
      <c r="AY27" s="301" t="str">
        <f>IF(AY6="///////","//","")</f>
        <v/>
      </c>
      <c r="AZ27" s="302"/>
      <c r="BB27" s="301" t="str">
        <f>IF(BB6="///////","//","")</f>
        <v/>
      </c>
      <c r="BC27" s="302"/>
      <c r="BD27" s="301" t="str">
        <f>IF(BD6="///////","//","")</f>
        <v/>
      </c>
      <c r="BE27" s="302"/>
      <c r="BF27" s="301" t="str">
        <f>IF(BF6="///////","//","")</f>
        <v/>
      </c>
      <c r="BG27" s="302"/>
      <c r="BH27" s="301" t="str">
        <f>IF(BH6="///////","//","")</f>
        <v/>
      </c>
      <c r="BI27" s="302"/>
      <c r="BJ27" s="301" t="str">
        <f>IF(BJ6="///////","//","")</f>
        <v/>
      </c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SAYFA'!H61="","",'ANA SAYFA'!H61&amp;"                                                                           "&amp;'ANA SAYFA'!H62)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 t="str">
        <f>IF(J6="///////","//","")</f>
        <v/>
      </c>
      <c r="K28" s="302"/>
      <c r="L28" s="301" t="str">
        <f>IF(L6="///////","//","")</f>
        <v/>
      </c>
      <c r="M28" s="302"/>
      <c r="N28" s="301" t="str">
        <f>IF(N6="///////","//","")</f>
        <v/>
      </c>
      <c r="O28" s="302"/>
      <c r="P28" s="301" t="str">
        <f>IF(P6="///////","//","")</f>
        <v/>
      </c>
      <c r="Q28" s="302"/>
      <c r="R28" s="301" t="str">
        <f>IF(R6="///////","//","")</f>
        <v/>
      </c>
      <c r="S28" s="302"/>
      <c r="T28" s="2"/>
      <c r="U28" s="301" t="str">
        <f>IF(U6="///////","//","")</f>
        <v/>
      </c>
      <c r="V28" s="302"/>
      <c r="W28" s="301" t="str">
        <f>IF(W6="///////","//","")</f>
        <v/>
      </c>
      <c r="X28" s="302"/>
      <c r="Y28" s="301" t="str">
        <f>IF(Y6="///////","//","")</f>
        <v/>
      </c>
      <c r="Z28" s="302"/>
      <c r="AA28" s="301" t="str">
        <f>IF(AA6="///////","//","")</f>
        <v/>
      </c>
      <c r="AB28" s="302"/>
      <c r="AC28" s="301" t="str">
        <f>IF(AC6="///////","//","")</f>
        <v/>
      </c>
      <c r="AD28" s="302"/>
      <c r="AF28" s="301" t="str">
        <f>IF(AF6="///////","//","")</f>
        <v/>
      </c>
      <c r="AG28" s="302"/>
      <c r="AH28" s="301" t="str">
        <f>IF(AH6="///////","//","")</f>
        <v/>
      </c>
      <c r="AI28" s="302"/>
      <c r="AJ28" s="301" t="str">
        <f>IF(AJ6="///////","//","")</f>
        <v/>
      </c>
      <c r="AK28" s="302"/>
      <c r="AL28" s="301" t="str">
        <f>IF(AL6="///////","//","")</f>
        <v/>
      </c>
      <c r="AM28" s="302"/>
      <c r="AN28" s="301" t="str">
        <f>IF(AN6="///////","//","")</f>
        <v/>
      </c>
      <c r="AO28" s="302"/>
      <c r="AQ28" s="301" t="str">
        <f>IF(AQ6="///////","//","")</f>
        <v/>
      </c>
      <c r="AR28" s="302"/>
      <c r="AS28" s="301" t="str">
        <f>IF(AS6="///////","//","")</f>
        <v/>
      </c>
      <c r="AT28" s="302"/>
      <c r="AU28" s="301" t="str">
        <f>IF(AU6="///////","//","")</f>
        <v/>
      </c>
      <c r="AV28" s="302"/>
      <c r="AW28" s="301" t="str">
        <f>IF(AW6="///////","//","")</f>
        <v/>
      </c>
      <c r="AX28" s="302"/>
      <c r="AY28" s="301" t="str">
        <f>IF(AY6="///////","//","")</f>
        <v/>
      </c>
      <c r="AZ28" s="302"/>
      <c r="BB28" s="301" t="str">
        <f>IF(BB6="///////","//","")</f>
        <v/>
      </c>
      <c r="BC28" s="302"/>
      <c r="BD28" s="301" t="str">
        <f>IF(BD6="///////","//","")</f>
        <v/>
      </c>
      <c r="BE28" s="302"/>
      <c r="BF28" s="301" t="str">
        <f>IF(BF6="///////","//","")</f>
        <v/>
      </c>
      <c r="BG28" s="302"/>
      <c r="BH28" s="301" t="str">
        <f>IF(BH6="///////","//","")</f>
        <v/>
      </c>
      <c r="BI28" s="302"/>
      <c r="BJ28" s="301" t="str">
        <f>IF(BJ6="///////","//","")</f>
        <v/>
      </c>
      <c r="BK28" s="302"/>
      <c r="BM28" s="301"/>
      <c r="BN28" s="302"/>
    </row>
    <row r="29" spans="1:66" ht="33.950000000000003" customHeight="1" x14ac:dyDescent="0.2">
      <c r="A29" s="278"/>
      <c r="C29" s="318">
        <f>IF('ANA SAYFA'!H63="","",'ANA SAYFA'!H63)</f>
        <v>0</v>
      </c>
      <c r="D29" s="319"/>
      <c r="E29" s="320"/>
      <c r="F29" s="17"/>
      <c r="G29" s="327"/>
      <c r="H29" s="21" t="s">
        <v>9</v>
      </c>
      <c r="J29" s="301" t="str">
        <f>IF(J6="///////","//","")</f>
        <v/>
      </c>
      <c r="K29" s="302"/>
      <c r="L29" s="301" t="str">
        <f>IF(L6="///////","//","")</f>
        <v/>
      </c>
      <c r="M29" s="302"/>
      <c r="N29" s="301" t="str">
        <f>IF(N6="///////","//","")</f>
        <v/>
      </c>
      <c r="O29" s="302"/>
      <c r="P29" s="301" t="str">
        <f>IF(P6="///////","//","")</f>
        <v/>
      </c>
      <c r="Q29" s="302"/>
      <c r="R29" s="301" t="str">
        <f>IF(R6="///////","//","")</f>
        <v/>
      </c>
      <c r="S29" s="302"/>
      <c r="T29" s="2"/>
      <c r="U29" s="301" t="str">
        <f>IF(U6="///////","//","")</f>
        <v/>
      </c>
      <c r="V29" s="302"/>
      <c r="W29" s="301" t="str">
        <f>IF(W6="///////","//","")</f>
        <v/>
      </c>
      <c r="X29" s="302"/>
      <c r="Y29" s="301" t="str">
        <f>IF(Y6="///////","//","")</f>
        <v/>
      </c>
      <c r="Z29" s="302"/>
      <c r="AA29" s="301" t="str">
        <f>IF(AA6="///////","//","")</f>
        <v/>
      </c>
      <c r="AB29" s="302"/>
      <c r="AC29" s="301" t="str">
        <f>IF(AC6="///////","//","")</f>
        <v/>
      </c>
      <c r="AD29" s="302"/>
      <c r="AF29" s="301" t="str">
        <f>IF(AF6="///////","//","")</f>
        <v/>
      </c>
      <c r="AG29" s="302"/>
      <c r="AH29" s="301" t="str">
        <f>IF(AH6="///////","//","")</f>
        <v/>
      </c>
      <c r="AI29" s="302"/>
      <c r="AJ29" s="301" t="str">
        <f>IF(AJ6="///////","//","")</f>
        <v/>
      </c>
      <c r="AK29" s="302"/>
      <c r="AL29" s="301" t="str">
        <f>IF(AL6="///////","//","")</f>
        <v/>
      </c>
      <c r="AM29" s="302"/>
      <c r="AN29" s="301" t="str">
        <f>IF(AN6="///////","//","")</f>
        <v/>
      </c>
      <c r="AO29" s="302"/>
      <c r="AQ29" s="301" t="str">
        <f>IF(AQ6="///////","//","")</f>
        <v/>
      </c>
      <c r="AR29" s="302"/>
      <c r="AS29" s="301" t="str">
        <f>IF(AS6="///////","//","")</f>
        <v/>
      </c>
      <c r="AT29" s="302"/>
      <c r="AU29" s="301" t="str">
        <f>IF(AU6="///////","//","")</f>
        <v/>
      </c>
      <c r="AV29" s="302"/>
      <c r="AW29" s="301" t="str">
        <f>IF(AW6="///////","//","")</f>
        <v/>
      </c>
      <c r="AX29" s="302"/>
      <c r="AY29" s="301" t="str">
        <f>IF(AY6="///////","//","")</f>
        <v/>
      </c>
      <c r="AZ29" s="302"/>
      <c r="BB29" s="301" t="str">
        <f>IF(BB6="///////","//","")</f>
        <v/>
      </c>
      <c r="BC29" s="302"/>
      <c r="BD29" s="301" t="str">
        <f>IF(BD6="///////","//","")</f>
        <v/>
      </c>
      <c r="BE29" s="302"/>
      <c r="BF29" s="301" t="str">
        <f>IF(BF6="///////","//","")</f>
        <v/>
      </c>
      <c r="BG29" s="302"/>
      <c r="BH29" s="301" t="str">
        <f>IF(BH6="///////","//","")</f>
        <v/>
      </c>
      <c r="BI29" s="302"/>
      <c r="BJ29" s="301" t="str">
        <f>IF(BJ6="///////","//","")</f>
        <v/>
      </c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 t="str">
        <f>IF(J6="///////","//","")</f>
        <v/>
      </c>
      <c r="K31" s="302"/>
      <c r="L31" s="301" t="str">
        <f>IF(L6="///////","//","")</f>
        <v/>
      </c>
      <c r="M31" s="302"/>
      <c r="N31" s="301" t="str">
        <f>IF(N6="///////","//","")</f>
        <v/>
      </c>
      <c r="O31" s="302"/>
      <c r="P31" s="301" t="str">
        <f>IF(P6="///////","//","")</f>
        <v/>
      </c>
      <c r="Q31" s="302"/>
      <c r="R31" s="301" t="str">
        <f>IF(R6="///////","//","")</f>
        <v/>
      </c>
      <c r="S31" s="302"/>
      <c r="T31" s="2"/>
      <c r="U31" s="301" t="str">
        <f>IF(U6="///////","//","")</f>
        <v/>
      </c>
      <c r="V31" s="302"/>
      <c r="W31" s="301" t="str">
        <f>IF(W6="///////","//","")</f>
        <v/>
      </c>
      <c r="X31" s="302"/>
      <c r="Y31" s="301" t="str">
        <f>IF(Y6="///////","//","")</f>
        <v/>
      </c>
      <c r="Z31" s="302"/>
      <c r="AA31" s="301" t="str">
        <f>IF(AA6="///////","//","")</f>
        <v/>
      </c>
      <c r="AB31" s="302"/>
      <c r="AC31" s="301" t="str">
        <f>IF(AC6="///////","//","")</f>
        <v/>
      </c>
      <c r="AD31" s="302"/>
      <c r="AF31" s="301" t="str">
        <f>IF(AF6="///////","//","")</f>
        <v/>
      </c>
      <c r="AG31" s="302"/>
      <c r="AH31" s="301" t="str">
        <f>IF(AH6="///////","//","")</f>
        <v/>
      </c>
      <c r="AI31" s="302"/>
      <c r="AJ31" s="301" t="str">
        <f>IF(AJ6="///////","//","")</f>
        <v/>
      </c>
      <c r="AK31" s="302"/>
      <c r="AL31" s="301" t="str">
        <f>IF(AL6="///////","//","")</f>
        <v/>
      </c>
      <c r="AM31" s="302"/>
      <c r="AN31" s="301" t="str">
        <f>IF(AN6="///////","//","")</f>
        <v/>
      </c>
      <c r="AO31" s="302"/>
      <c r="AQ31" s="301" t="str">
        <f>IF(AQ6="///////","//","")</f>
        <v/>
      </c>
      <c r="AR31" s="302"/>
      <c r="AS31" s="301" t="str">
        <f>IF(AS6="///////","//","")</f>
        <v/>
      </c>
      <c r="AT31" s="302"/>
      <c r="AU31" s="301" t="str">
        <f>IF(AU6="///////","//","")</f>
        <v/>
      </c>
      <c r="AV31" s="302"/>
      <c r="AW31" s="301" t="str">
        <f>IF(AW6="///////","//","")</f>
        <v/>
      </c>
      <c r="AX31" s="302"/>
      <c r="AY31" s="301" t="str">
        <f>IF(AY6="///////","//","")</f>
        <v/>
      </c>
      <c r="AZ31" s="302"/>
      <c r="BB31" s="301" t="str">
        <f>IF(BB6="///////","//","")</f>
        <v/>
      </c>
      <c r="BC31" s="302"/>
      <c r="BD31" s="301" t="str">
        <f>IF(BD6="///////","//","")</f>
        <v/>
      </c>
      <c r="BE31" s="302"/>
      <c r="BF31" s="301" t="str">
        <f>IF(BF6="///////","//","")</f>
        <v/>
      </c>
      <c r="BG31" s="302"/>
      <c r="BH31" s="301" t="str">
        <f>IF(BH6="///////","//","")</f>
        <v/>
      </c>
      <c r="BI31" s="302"/>
      <c r="BJ31" s="301" t="str">
        <f>IF(BJ6="///////","//","")</f>
        <v/>
      </c>
      <c r="BK31" s="302"/>
      <c r="BM31" s="301"/>
      <c r="BN31" s="302"/>
    </row>
    <row r="32" spans="1:66" ht="33.950000000000003" customHeight="1" x14ac:dyDescent="0.2">
      <c r="A32" s="278"/>
      <c r="C32" s="321" t="str">
        <f>IF('ANA SAYFA'!H60="","",'ANA SAYFA'!H60)</f>
        <v>GÜNEYYUKARI</v>
      </c>
      <c r="D32" s="322"/>
      <c r="E32" s="323"/>
      <c r="F32" s="19"/>
      <c r="G32" s="327"/>
      <c r="H32" s="21" t="s">
        <v>12</v>
      </c>
      <c r="J32" s="301" t="str">
        <f>IF(J6="///////","//","")</f>
        <v/>
      </c>
      <c r="K32" s="302"/>
      <c r="L32" s="301" t="str">
        <f>IF(L6="///////","//","")</f>
        <v/>
      </c>
      <c r="M32" s="302"/>
      <c r="N32" s="301" t="str">
        <f>IF(N6="///////","//","")</f>
        <v/>
      </c>
      <c r="O32" s="302"/>
      <c r="P32" s="301" t="str">
        <f>IF(P6="///////","//","")</f>
        <v/>
      </c>
      <c r="Q32" s="302"/>
      <c r="R32" s="301" t="str">
        <f>IF(R6="///////","//","")</f>
        <v/>
      </c>
      <c r="S32" s="302"/>
      <c r="T32" s="2"/>
      <c r="U32" s="301" t="str">
        <f>IF(U6="///////","//","")</f>
        <v/>
      </c>
      <c r="V32" s="302"/>
      <c r="W32" s="301" t="str">
        <f>IF(W6="///////","//","")</f>
        <v/>
      </c>
      <c r="X32" s="302"/>
      <c r="Y32" s="301" t="str">
        <f>IF(Y6="///////","//","")</f>
        <v/>
      </c>
      <c r="Z32" s="302"/>
      <c r="AA32" s="301" t="str">
        <f>IF(AA6="///////","//","")</f>
        <v/>
      </c>
      <c r="AB32" s="302"/>
      <c r="AC32" s="301" t="str">
        <f>IF(AC6="///////","//","")</f>
        <v/>
      </c>
      <c r="AD32" s="302"/>
      <c r="AF32" s="301" t="str">
        <f>IF(AF6="///////","//","")</f>
        <v/>
      </c>
      <c r="AG32" s="302"/>
      <c r="AH32" s="301" t="str">
        <f>IF(AH6="///////","//","")</f>
        <v/>
      </c>
      <c r="AI32" s="302"/>
      <c r="AJ32" s="301" t="str">
        <f>IF(AJ6="///////","//","")</f>
        <v/>
      </c>
      <c r="AK32" s="302"/>
      <c r="AL32" s="301" t="str">
        <f>IF(AL6="///////","//","")</f>
        <v/>
      </c>
      <c r="AM32" s="302"/>
      <c r="AN32" s="301" t="str">
        <f>IF(AN6="///////","//","")</f>
        <v/>
      </c>
      <c r="AO32" s="302"/>
      <c r="AQ32" s="301" t="str">
        <f>IF(AQ6="///////","//","")</f>
        <v/>
      </c>
      <c r="AR32" s="302"/>
      <c r="AS32" s="301" t="str">
        <f>IF(AS6="///////","//","")</f>
        <v/>
      </c>
      <c r="AT32" s="302"/>
      <c r="AU32" s="301" t="str">
        <f>IF(AU6="///////","//","")</f>
        <v/>
      </c>
      <c r="AV32" s="302"/>
      <c r="AW32" s="301" t="str">
        <f>IF(AW6="///////","//","")</f>
        <v/>
      </c>
      <c r="AX32" s="302"/>
      <c r="AY32" s="301" t="str">
        <f>IF(AY6="///////","//","")</f>
        <v/>
      </c>
      <c r="AZ32" s="302"/>
      <c r="BB32" s="301" t="str">
        <f>IF(BB6="///////","//","")</f>
        <v/>
      </c>
      <c r="BC32" s="302"/>
      <c r="BD32" s="301" t="str">
        <f>IF(BD6="///////","//","")</f>
        <v/>
      </c>
      <c r="BE32" s="302"/>
      <c r="BF32" s="301" t="str">
        <f>IF(BF6="///////","//","")</f>
        <v/>
      </c>
      <c r="BG32" s="302"/>
      <c r="BH32" s="301" t="str">
        <f>IF(BH6="///////","//","")</f>
        <v/>
      </c>
      <c r="BI32" s="302"/>
      <c r="BJ32" s="301" t="str">
        <f>IF(BJ6="///////","//","")</f>
        <v/>
      </c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 t="str">
        <f>IF(J6="///////","//","")</f>
        <v/>
      </c>
      <c r="K33" s="277"/>
      <c r="L33" s="276" t="str">
        <f>IF(L6="///////","//","")</f>
        <v/>
      </c>
      <c r="M33" s="277"/>
      <c r="N33" s="276" t="str">
        <f>IF(N6="///////","//","")</f>
        <v/>
      </c>
      <c r="O33" s="277"/>
      <c r="P33" s="276" t="str">
        <f>IF(P6="///////","//","")</f>
        <v/>
      </c>
      <c r="Q33" s="277"/>
      <c r="R33" s="276" t="str">
        <f>IF(R6="///////","//","")</f>
        <v/>
      </c>
      <c r="S33" s="277"/>
      <c r="T33" s="2"/>
      <c r="U33" s="276" t="str">
        <f>IF(U6="///////","//","")</f>
        <v/>
      </c>
      <c r="V33" s="277"/>
      <c r="W33" s="276" t="str">
        <f>IF(W6="///////","//","")</f>
        <v/>
      </c>
      <c r="X33" s="277"/>
      <c r="Y33" s="276" t="str">
        <f>IF(Y6="///////","//","")</f>
        <v/>
      </c>
      <c r="Z33" s="277"/>
      <c r="AA33" s="276" t="str">
        <f>IF(AA6="///////","//","")</f>
        <v/>
      </c>
      <c r="AB33" s="277"/>
      <c r="AC33" s="276" t="str">
        <f>IF(AC6="///////","//","")</f>
        <v/>
      </c>
      <c r="AD33" s="277"/>
      <c r="AF33" s="276" t="str">
        <f>IF(AF6="///////","//","")</f>
        <v/>
      </c>
      <c r="AG33" s="277"/>
      <c r="AH33" s="276" t="str">
        <f>IF(AH6="///////","//","")</f>
        <v/>
      </c>
      <c r="AI33" s="277"/>
      <c r="AJ33" s="276" t="str">
        <f>IF(AJ6="///////","//","")</f>
        <v/>
      </c>
      <c r="AK33" s="277"/>
      <c r="AL33" s="276" t="str">
        <f>IF(AL6="///////","//","")</f>
        <v/>
      </c>
      <c r="AM33" s="277"/>
      <c r="AN33" s="276" t="str">
        <f>IF(AN6="///////","//","")</f>
        <v/>
      </c>
      <c r="AO33" s="277"/>
      <c r="AQ33" s="276" t="str">
        <f>IF(AQ6="///////","//","")</f>
        <v/>
      </c>
      <c r="AR33" s="277"/>
      <c r="AS33" s="276" t="str">
        <f>IF(AS6="///////","//","")</f>
        <v/>
      </c>
      <c r="AT33" s="277"/>
      <c r="AU33" s="276" t="str">
        <f>IF(AU6="///////","//","")</f>
        <v/>
      </c>
      <c r="AV33" s="277"/>
      <c r="AW33" s="276" t="str">
        <f>IF(AW6="///////","//","")</f>
        <v/>
      </c>
      <c r="AX33" s="277"/>
      <c r="AY33" s="276" t="str">
        <f>IF(AY6="///////","//","")</f>
        <v/>
      </c>
      <c r="AZ33" s="277"/>
      <c r="BB33" s="276" t="str">
        <f>IF(BB6="///////","//","")</f>
        <v/>
      </c>
      <c r="BC33" s="277"/>
      <c r="BD33" s="276" t="str">
        <f>IF(BD6="///////","//","")</f>
        <v/>
      </c>
      <c r="BE33" s="277"/>
      <c r="BF33" s="276" t="str">
        <f>IF(BF6="///////","//","")</f>
        <v/>
      </c>
      <c r="BG33" s="277"/>
      <c r="BH33" s="276" t="str">
        <f>IF(BH6="///////","//","")</f>
        <v/>
      </c>
      <c r="BI33" s="277"/>
      <c r="BJ33" s="276" t="str">
        <f>IF(BJ6="///////","//","")</f>
        <v/>
      </c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4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F00"/>
  </sheetPr>
  <dimension ref="A1:CR38"/>
  <sheetViews>
    <sheetView showGridLines="0" showRowColHeaders="0" showRuler="0" view="pageLayout" zoomScaleNormal="100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SAYFA'!J59="","",'ANA SAYFA'!J59)</f>
        <v>Servis No</v>
      </c>
      <c r="D5" s="326"/>
      <c r="E5" s="326"/>
      <c r="F5" s="326" t="str">
        <f>IF('ANA SAYFA'!L59="","",'ANA SAYFA'!L59)</f>
        <v>13.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SAYFA'!K65="","",'ANA SAYFA'!K65)</f>
        <v>9-C</v>
      </c>
      <c r="E10" s="29" t="str">
        <f>IF('ANA SAYFA'!L65="","",'ANA SAYFA'!L65)</f>
        <v>AHMET EFE AFŞAR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SAYFA'!K66="","",'ANA SAYFA'!K66)</f>
        <v>11-D</v>
      </c>
      <c r="E11" s="23" t="str">
        <f>IF('ANA SAYFA'!L66="","",'ANA SAYFA'!L66)</f>
        <v>ERDEM ŞİMŞEK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SAYFA'!K67="","",'ANA SAYFA'!K67)</f>
        <v/>
      </c>
      <c r="E12" s="29" t="str">
        <f>IF('ANA SAYFA'!L67="","",'ANA SAYFA'!L67)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SAYFA'!K68="","",'ANA SAYFA'!K68)</f>
        <v/>
      </c>
      <c r="E13" s="23" t="str">
        <f>IF('ANA SAYFA'!L68="","",'ANA SAYFA'!L68)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SAYFA'!K69="","",'ANA SAYFA'!K69)</f>
        <v/>
      </c>
      <c r="E14" s="29" t="str">
        <f>IF('ANA SAYFA'!L69="","",'ANA SAYFA'!L69)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SAYFA'!K70="","",'ANA SAYFA'!K70)</f>
        <v/>
      </c>
      <c r="E15" s="23" t="str">
        <f>IF('ANA SAYFA'!L70="","",'ANA SAYFA'!L70)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SAYFA'!K71="","",'ANA SAYFA'!K71)</f>
        <v/>
      </c>
      <c r="E16" s="29" t="str">
        <f>IF('ANA SAYFA'!L71="","",'ANA SAYFA'!L71)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SAYFA'!K72="","",'ANA SAYFA'!K72)</f>
        <v/>
      </c>
      <c r="E17" s="23" t="str">
        <f>IF('ANA SAYFA'!L72="","",'ANA SAYFA'!L72)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SAYFA'!K73="","",'ANA SAYFA'!K73)</f>
        <v/>
      </c>
      <c r="E18" s="29" t="str">
        <f>IF('ANA SAYFA'!L73="","",'ANA SAYFA'!L73)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SAYFA'!K74="","",'ANA SAYFA'!K74)</f>
        <v/>
      </c>
      <c r="E19" s="37" t="str">
        <f>IF('ANA SAYFA'!L74="","",'ANA SAYFA'!L74)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SAYFA'!K75="","",'ANA SAYFA'!K75)</f>
        <v/>
      </c>
      <c r="E20" s="29" t="str">
        <f>IF('ANA SAYFA'!L75="","",'ANA SAYFA'!L75)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SAYFA'!K76="","",'ANA SAYFA'!K76)</f>
        <v/>
      </c>
      <c r="E21" s="23" t="str">
        <f>IF('ANA SAYFA'!L76="","",'ANA SAYFA'!L76)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SAYFA'!K77="","",'ANA SAYFA'!K77)</f>
        <v/>
      </c>
      <c r="E22" s="29" t="str">
        <f>IF('ANA SAYFA'!L77="","",'ANA SAYFA'!L77)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SAYFA'!K78="","",'ANA SAYFA'!K78)</f>
        <v/>
      </c>
      <c r="E23" s="23" t="str">
        <f>IF('ANA SAYFA'!L78="","",'ANA SAYFA'!L78)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SAYFA'!K79="","",'ANA SAYFA'!K79)</f>
        <v/>
      </c>
      <c r="E24" s="29" t="str">
        <f>IF('ANA SAYFA'!L79="","",'ANA SAYFA'!L79)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SAYFA'!K80="","",'ANA SAYFA'!K80)</f>
        <v/>
      </c>
      <c r="E25" s="23" t="str">
        <f>IF('ANA SAYFA'!L80="","",'ANA SAYFA'!L80)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SAYFA'!L61="","",'ANA SAYFA'!L61&amp;"                                                                           "&amp;'ANA SAYFA'!L62)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SAYFA'!L63="","",'ANA SAYFA'!L63)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SAYFA'!L60="","",'ANA SAYFA'!L60)</f>
        <v>HAVADAN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3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F00"/>
  </sheetPr>
  <dimension ref="A1:CR38"/>
  <sheetViews>
    <sheetView showGridLines="0" showRowColHeaders="0" showRuler="0" view="pageLayout" zoomScaleNormal="100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SAYFA'!N59="","",'ANA SAYFA'!N59)</f>
        <v>Servis No</v>
      </c>
      <c r="D5" s="326"/>
      <c r="E5" s="326"/>
      <c r="F5" s="326" t="str">
        <f>IF('ANA SAYFA'!P59="","",'ANA SAYFA'!P59)</f>
        <v>14.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SAYFA'!O65="","",'ANA SAYFA'!O65)</f>
        <v>10-H</v>
      </c>
      <c r="E10" s="29" t="str">
        <f>IF('ANA SAYFA'!P65="","",'ANA SAYFA'!P65)</f>
        <v>HASAN YOZGATLI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SAYFA'!O66="","",'ANA SAYFA'!O66)</f>
        <v>10-C</v>
      </c>
      <c r="E11" s="23" t="str">
        <f>IF('ANA SAYFA'!P66="","",'ANA SAYFA'!P66)</f>
        <v>MUSTAFA YÜCELER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4" si="20">IF((COUNTIF(E11,"*AKŞAM*"))&gt;=1,"//","")</f>
        <v/>
      </c>
      <c r="AG11" s="48" t="str">
        <f t="shared" ref="AG11:AG24" si="21">IF((COUNTIF(E11,"*SABAH*"))&gt;=1,"//","")</f>
        <v/>
      </c>
      <c r="AH11" s="47" t="str">
        <f t="shared" ref="AH11:AH24" si="22">IF((COUNTIF(E11,"*AKŞAM*"))&gt;=1,"//","")</f>
        <v/>
      </c>
      <c r="AI11" s="48" t="str">
        <f t="shared" ref="AI11:AI24" si="23">IF((COUNTIF(E11,"*SABAH*"))&gt;=1,"//","")</f>
        <v/>
      </c>
      <c r="AJ11" s="47" t="str">
        <f t="shared" ref="AJ11:AJ24" si="24">IF((COUNTIF(E11,"*AKŞAM*"))&gt;=1,"//","")</f>
        <v/>
      </c>
      <c r="AK11" s="48" t="str">
        <f t="shared" ref="AK11:AK24" si="25">IF((COUNTIF(E11,"*SABAH*"))&gt;=1,"//","")</f>
        <v/>
      </c>
      <c r="AL11" s="47" t="str">
        <f t="shared" ref="AL11:AL24" si="26">IF((COUNTIF(E11,"*AKŞAM*"))&gt;=1,"//","")</f>
        <v/>
      </c>
      <c r="AM11" s="48" t="str">
        <f t="shared" ref="AM11:AM24" si="27">IF((COUNTIF(E11,"*SABAH*"))&gt;=1,"//","")</f>
        <v/>
      </c>
      <c r="AN11" s="47" t="str">
        <f t="shared" ref="AN11:AN24" si="28">IF((COUNTIF(E11,"*AKŞAM*"))&gt;=1,"//","")</f>
        <v/>
      </c>
      <c r="AO11" s="48" t="str">
        <f t="shared" ref="AO11:AO24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SAYFA'!O67="","",'ANA SAYFA'!O67)</f>
        <v>9-E</v>
      </c>
      <c r="E12" s="29" t="str">
        <f>IF('ANA SAYFA'!P67="","",'ANA SAYFA'!P67)</f>
        <v>ESAT DOĞAN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SAYFA'!O68="","",'ANA SAYFA'!O68)</f>
        <v>9-D</v>
      </c>
      <c r="E13" s="23" t="str">
        <f>IF('ANA SAYFA'!P68="","",'ANA SAYFA'!P68)</f>
        <v>MERT CAN DEVELİOĞLU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SAYFA'!O69="","",'ANA SAYFA'!O69)</f>
        <v/>
      </c>
      <c r="E14" s="29" t="str">
        <f>IF('ANA SAYFA'!P69="","",'ANA SAYFA'!P69)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SAYFA'!O70="","",'ANA SAYFA'!O70)</f>
        <v/>
      </c>
      <c r="E15" s="23" t="str">
        <f>IF('ANA SAYFA'!P70="","",'ANA SAYFA'!P70)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SAYFA'!O71="","",'ANA SAYFA'!O71)</f>
        <v/>
      </c>
      <c r="E16" s="29" t="str">
        <f>IF('ANA SAYFA'!P71="","",'ANA SAYFA'!P71)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SAYFA'!O72="","",'ANA SAYFA'!O72)</f>
        <v/>
      </c>
      <c r="E17" s="23" t="str">
        <f>IF('ANA SAYFA'!P72="","",'ANA SAYFA'!P72)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SAYFA'!O73="","",'ANA SAYFA'!O73)</f>
        <v/>
      </c>
      <c r="E18" s="29" t="str">
        <f>IF('ANA SAYFA'!P73="","",'ANA SAYFA'!P73)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SAYFA'!O74="","",'ANA SAYFA'!O74)</f>
        <v/>
      </c>
      <c r="E19" s="37" t="str">
        <f>IF('ANA SAYFA'!P74="","",'ANA SAYFA'!P74)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SAYFA'!O75="","",'ANA SAYFA'!O75)</f>
        <v/>
      </c>
      <c r="E20" s="29" t="str">
        <f>IF('ANA SAYFA'!P75="","",'ANA SAYFA'!P75)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SAYFA'!O76="","",'ANA SAYFA'!O76)</f>
        <v/>
      </c>
      <c r="E21" s="23" t="str">
        <f>IF('ANA SAYFA'!P76="","",'ANA SAYFA'!P76)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SAYFA'!O77="","",'ANA SAYFA'!O77)</f>
        <v/>
      </c>
      <c r="E22" s="29" t="str">
        <f>IF('ANA SAYFA'!P77="","",'ANA SAYFA'!P77)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SAYFA'!O78="","",'ANA SAYFA'!O78)</f>
        <v/>
      </c>
      <c r="E23" s="23" t="str">
        <f>IF('ANA SAYFA'!P78="","",'ANA SAYFA'!P78)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SAYFA'!O79="","",'ANA SAYFA'!O79)</f>
        <v/>
      </c>
      <c r="E24" s="29" t="str">
        <f>IF('ANA SAYFA'!P79="","",'ANA SAYFA'!P79)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SAYFA'!O80="","",'ANA SAYFA'!O80)</f>
        <v/>
      </c>
      <c r="E25" s="23" t="str">
        <f>IF('ANA SAYFA'!P80="","",'ANA SAYFA'!P80)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>IF((COUNTIF(E25,"*AKŞAM*"))&gt;=1,"//","")</f>
        <v/>
      </c>
      <c r="AG25" s="48" t="str">
        <f>IF((COUNTIF(E25,"*SABAH*"))&gt;=1,"//","")</f>
        <v/>
      </c>
      <c r="AH25" s="47" t="str">
        <f>IF((COUNTIF(E25,"*AKŞAM*"))&gt;=1,"//","")</f>
        <v/>
      </c>
      <c r="AI25" s="48" t="str">
        <f>IF((COUNTIF(E25,"*SABAH*"))&gt;=1,"//","")</f>
        <v/>
      </c>
      <c r="AJ25" s="47" t="str">
        <f>IF((COUNTIF(E25,"*AKŞAM*"))&gt;=1,"//","")</f>
        <v/>
      </c>
      <c r="AK25" s="48" t="str">
        <f>IF((COUNTIF(E25,"*SABAH*"))&gt;=1,"//","")</f>
        <v/>
      </c>
      <c r="AL25" s="47" t="str">
        <f>IF((COUNTIF(E25,"*AKŞAM*"))&gt;=1,"//","")</f>
        <v/>
      </c>
      <c r="AM25" s="48" t="str">
        <f>IF((COUNTIF(E25,"*SABAH*"))&gt;=1,"//","")</f>
        <v/>
      </c>
      <c r="AN25" s="47" t="str">
        <f>IF((COUNTIF(E25,"*AKŞAM*"))&gt;=1,"//","")</f>
        <v/>
      </c>
      <c r="AO25" s="48" t="str">
        <f>IF((COUNTIF(E25,"*SABAH*"))&gt;=1,"//","")</f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SAYFA'!P61="","",'ANA SAYFA'!P61&amp;"                                                                           "&amp;'ANA SAYFA'!P62)</f>
        <v>RECEP ERDOĞAN                                                                           5379141176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str">
        <f>IF('ANA SAYFA'!P63="","",'ANA SAYFA'!P63)</f>
        <v>38 S 7631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SAYFA'!P60="","",'ANA SAYFA'!P60)</f>
        <v>İNCESU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2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F0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SAYFA'!R59="","",'ANA SAYFA'!R59)</f>
        <v>Servis No</v>
      </c>
      <c r="D5" s="326"/>
      <c r="E5" s="326"/>
      <c r="F5" s="326" t="str">
        <f>IF('ANA SAYFA'!T59="","",'ANA SAYFA'!T59)</f>
        <v>15.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SAYFA'!S65="","",'ANA SAYFA'!S65)</f>
        <v>12-M</v>
      </c>
      <c r="E10" s="29" t="str">
        <f>IF('ANA SAYFA'!T65="","",'ANA SAYFA'!T65)</f>
        <v>MEVLÜT BERK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SAYFA'!S66="","",'ANA SAYFA'!S66)</f>
        <v/>
      </c>
      <c r="E11" s="23" t="str">
        <f>IF('ANA SAYFA'!T66="","",'ANA SAYFA'!T66)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4" si="20">IF((COUNTIF(E11,"*AKŞAM*"))&gt;=1,"//","")</f>
        <v/>
      </c>
      <c r="AG11" s="48" t="str">
        <f t="shared" ref="AG11:AG24" si="21">IF((COUNTIF(E11,"*SABAH*"))&gt;=1,"//","")</f>
        <v/>
      </c>
      <c r="AH11" s="47" t="str">
        <f t="shared" ref="AH11:AH24" si="22">IF((COUNTIF(E11,"*AKŞAM*"))&gt;=1,"//","")</f>
        <v/>
      </c>
      <c r="AI11" s="48" t="str">
        <f t="shared" ref="AI11:AI24" si="23">IF((COUNTIF(E11,"*SABAH*"))&gt;=1,"//","")</f>
        <v/>
      </c>
      <c r="AJ11" s="47" t="str">
        <f t="shared" ref="AJ11:AJ24" si="24">IF((COUNTIF(E11,"*AKŞAM*"))&gt;=1,"//","")</f>
        <v/>
      </c>
      <c r="AK11" s="48" t="str">
        <f t="shared" ref="AK11:AK24" si="25">IF((COUNTIF(E11,"*SABAH*"))&gt;=1,"//","")</f>
        <v/>
      </c>
      <c r="AL11" s="47" t="str">
        <f t="shared" ref="AL11:AL24" si="26">IF((COUNTIF(E11,"*AKŞAM*"))&gt;=1,"//","")</f>
        <v/>
      </c>
      <c r="AM11" s="48" t="str">
        <f t="shared" ref="AM11:AM24" si="27">IF((COUNTIF(E11,"*SABAH*"))&gt;=1,"//","")</f>
        <v/>
      </c>
      <c r="AN11" s="47" t="str">
        <f t="shared" ref="AN11:AN24" si="28">IF((COUNTIF(E11,"*AKŞAM*"))&gt;=1,"//","")</f>
        <v/>
      </c>
      <c r="AO11" s="48" t="str">
        <f t="shared" ref="AO11:AO24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SAYFA'!S67="","",'ANA SAYFA'!S67)</f>
        <v/>
      </c>
      <c r="E12" s="29" t="str">
        <f>IF('ANA SAYFA'!T67="","",'ANA SAYFA'!T67)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SAYFA'!S68="","",'ANA SAYFA'!S68)</f>
        <v/>
      </c>
      <c r="E13" s="23" t="str">
        <f>IF('ANA SAYFA'!T68="","",'ANA SAYFA'!T68)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SAYFA'!S69="","",'ANA SAYFA'!S69)</f>
        <v/>
      </c>
      <c r="E14" s="29" t="str">
        <f>IF('ANA SAYFA'!T69="","",'ANA SAYFA'!T69)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SAYFA'!S70="","",'ANA SAYFA'!S70)</f>
        <v/>
      </c>
      <c r="E15" s="23" t="str">
        <f>IF('ANA SAYFA'!T70="","",'ANA SAYFA'!T70)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SAYFA'!S71="","",'ANA SAYFA'!S71)</f>
        <v/>
      </c>
      <c r="E16" s="29" t="str">
        <f>IF('ANA SAYFA'!T71="","",'ANA SAYFA'!T71)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SAYFA'!S72="","",'ANA SAYFA'!S72)</f>
        <v/>
      </c>
      <c r="E17" s="23" t="str">
        <f>IF('ANA SAYFA'!T72="","",'ANA SAYFA'!T72)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SAYFA'!S73="","",'ANA SAYFA'!S73)</f>
        <v/>
      </c>
      <c r="E18" s="29" t="str">
        <f>IF('ANA SAYFA'!T73="","",'ANA SAYFA'!T73)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SAYFA'!S74="","",'ANA SAYFA'!S74)</f>
        <v/>
      </c>
      <c r="E19" s="37" t="str">
        <f>IF('ANA SAYFA'!T74="","",'ANA SAYFA'!T74)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SAYFA'!S75="","",'ANA SAYFA'!S75)</f>
        <v/>
      </c>
      <c r="E20" s="29" t="str">
        <f>IF('ANA SAYFA'!T75="","",'ANA SAYFA'!T75)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SAYFA'!S76="","",'ANA SAYFA'!S76)</f>
        <v/>
      </c>
      <c r="E21" s="23" t="str">
        <f>IF('ANA SAYFA'!T76="","",'ANA SAYFA'!T76)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SAYFA'!S77="","",'ANA SAYFA'!S77)</f>
        <v/>
      </c>
      <c r="E22" s="29" t="str">
        <f>IF('ANA SAYFA'!T77="","",'ANA SAYFA'!T77)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SAYFA'!S78="","",'ANA SAYFA'!S78)</f>
        <v/>
      </c>
      <c r="E23" s="23" t="str">
        <f>IF('ANA SAYFA'!T78="","",'ANA SAYFA'!T78)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SAYFA'!S79="","",'ANA SAYFA'!S79)</f>
        <v/>
      </c>
      <c r="E24" s="29" t="str">
        <f>IF('ANA SAYFA'!T79="","",'ANA SAYFA'!T79)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SAYFA'!S80="","",'ANA SAYFA'!S80)</f>
        <v/>
      </c>
      <c r="E25" s="23" t="str">
        <f>IF('ANA SAYFA'!T80="","",'ANA SAYFA'!T80)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>IF((COUNTIF(E25,"*AKŞAM*"))&gt;=1,"//","")</f>
        <v/>
      </c>
      <c r="AG25" s="48" t="str">
        <f>IF((COUNTIF(E25,"*SABAH*"))&gt;=1,"//","")</f>
        <v/>
      </c>
      <c r="AH25" s="47" t="str">
        <f>IF((COUNTIF(E25,"*AKŞAM*"))&gt;=1,"//","")</f>
        <v/>
      </c>
      <c r="AI25" s="48" t="str">
        <f>IF((COUNTIF(E25,"*SABAH*"))&gt;=1,"//","")</f>
        <v/>
      </c>
      <c r="AJ25" s="47" t="str">
        <f>IF((COUNTIF(E25,"*AKŞAM*"))&gt;=1,"//","")</f>
        <v/>
      </c>
      <c r="AK25" s="48" t="str">
        <f>IF((COUNTIF(E25,"*SABAH*"))&gt;=1,"//","")</f>
        <v/>
      </c>
      <c r="AL25" s="47" t="str">
        <f>IF((COUNTIF(E25,"*AKŞAM*"))&gt;=1,"//","")</f>
        <v/>
      </c>
      <c r="AM25" s="48" t="str">
        <f>IF((COUNTIF(E25,"*SABAH*"))&gt;=1,"//","")</f>
        <v/>
      </c>
      <c r="AN25" s="47" t="str">
        <f>IF((COUNTIF(E25,"*AKŞAM*"))&gt;=1,"//","")</f>
        <v/>
      </c>
      <c r="AO25" s="48" t="str">
        <f>IF((COUNTIF(E25,"*SABAH*"))&gt;=1,"//","")</f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 t="str">
        <f>IF(BJ6="///////","//","")</f>
        <v/>
      </c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SAYFA'!T61="","",'ANA SAYFA'!T61&amp;"                                                                           "&amp;'ANA SAYFA'!T62)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 t="str">
        <f>IF(BJ6="///////","//","")</f>
        <v/>
      </c>
      <c r="BK28" s="302"/>
      <c r="BM28" s="301"/>
      <c r="BN28" s="302"/>
    </row>
    <row r="29" spans="1:66" ht="33.950000000000003" customHeight="1" x14ac:dyDescent="0.2">
      <c r="A29" s="278"/>
      <c r="C29" s="318">
        <f>IF('ANA SAYFA'!T63="","",'ANA SAYFA'!T63)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 t="str">
        <f>IF(BJ6="///////","//","")</f>
        <v/>
      </c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 t="str">
        <f>IF(BJ6="///////","//","")</f>
        <v/>
      </c>
      <c r="BK31" s="302"/>
      <c r="BM31" s="301"/>
      <c r="BN31" s="302"/>
    </row>
    <row r="32" spans="1:66" ht="33.950000000000003" customHeight="1" x14ac:dyDescent="0.2">
      <c r="A32" s="278"/>
      <c r="C32" s="321" t="str">
        <f>IF('ANA SAYFA'!T60="","",'ANA SAYFA'!T60)</f>
        <v>KABAKLI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 t="str">
        <f>IF(BJ6="///////","//","")</f>
        <v/>
      </c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 t="str">
        <f>IF(BJ6="///////","//","")</f>
        <v/>
      </c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1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9"/>
  <sheetViews>
    <sheetView topLeftCell="A111" workbookViewId="0">
      <selection activeCell="E129" sqref="A1:E129"/>
    </sheetView>
  </sheetViews>
  <sheetFormatPr defaultRowHeight="15" x14ac:dyDescent="0.25"/>
  <cols>
    <col min="1" max="1" width="14.140625" bestFit="1" customWidth="1"/>
    <col min="2" max="2" width="15.42578125" bestFit="1" customWidth="1"/>
    <col min="4" max="4" width="5.7109375" bestFit="1" customWidth="1"/>
    <col min="5" max="5" width="29.140625" bestFit="1" customWidth="1"/>
  </cols>
  <sheetData>
    <row r="1" spans="1:5" x14ac:dyDescent="0.25">
      <c r="A1" s="170" t="s">
        <v>129</v>
      </c>
      <c r="B1" s="157" t="str">
        <f ca="1">A1&amp;COUNTIF(A1:$D$86,A1)</f>
        <v>AYŞEPINAR1</v>
      </c>
      <c r="C1" s="156">
        <v>142</v>
      </c>
      <c r="D1" s="159" t="s">
        <v>257</v>
      </c>
      <c r="E1" s="160" t="s">
        <v>280</v>
      </c>
    </row>
    <row r="2" spans="1:5" x14ac:dyDescent="0.25">
      <c r="A2" s="170" t="s">
        <v>129</v>
      </c>
      <c r="B2" s="157" t="str">
        <f ca="1">A2&amp;COUNTIF(A1:$D$83,A2)</f>
        <v>AYŞEPINAR2</v>
      </c>
      <c r="C2" s="156">
        <v>456</v>
      </c>
      <c r="D2" s="159" t="s">
        <v>254</v>
      </c>
      <c r="E2" s="160" t="s">
        <v>184</v>
      </c>
    </row>
    <row r="3" spans="1:5" x14ac:dyDescent="0.25">
      <c r="A3" s="170" t="s">
        <v>129</v>
      </c>
      <c r="B3" s="157" t="str">
        <f ca="1">A3&amp;COUNTIF(A1:$D$42,A3)</f>
        <v>AYŞEPINAR3</v>
      </c>
      <c r="C3" s="156">
        <v>481</v>
      </c>
      <c r="D3" s="159" t="s">
        <v>255</v>
      </c>
      <c r="E3" s="160" t="s">
        <v>201</v>
      </c>
    </row>
    <row r="4" spans="1:5" x14ac:dyDescent="0.25">
      <c r="A4" s="158" t="s">
        <v>129</v>
      </c>
      <c r="B4" s="157" t="str">
        <f ca="1">A4&amp;COUNTIF(A$4:$D4,A4)</f>
        <v>AYŞEPINAR1</v>
      </c>
      <c r="C4" s="156" t="s">
        <v>404</v>
      </c>
      <c r="D4" s="219" t="s">
        <v>289</v>
      </c>
      <c r="E4" s="170" t="s">
        <v>381</v>
      </c>
    </row>
    <row r="5" spans="1:5" x14ac:dyDescent="0.25">
      <c r="A5" s="158" t="s">
        <v>129</v>
      </c>
      <c r="B5" s="157" t="str">
        <f ca="1">A5&amp;COUNTIF(A$4:$D5,A5)</f>
        <v>AYŞEPINAR2</v>
      </c>
      <c r="C5" s="156">
        <v>442</v>
      </c>
      <c r="D5" s="219" t="s">
        <v>273</v>
      </c>
      <c r="E5" s="170" t="s">
        <v>386</v>
      </c>
    </row>
    <row r="6" spans="1:5" x14ac:dyDescent="0.25">
      <c r="A6" s="170" t="s">
        <v>130</v>
      </c>
      <c r="B6" s="157" t="str">
        <f ca="1">A6&amp;COUNTIF(A$4:$D6,A6)</f>
        <v>AYVAZHACI1</v>
      </c>
      <c r="C6" s="156">
        <v>1002</v>
      </c>
      <c r="D6" s="159" t="s">
        <v>286</v>
      </c>
      <c r="E6" s="160" t="s">
        <v>216</v>
      </c>
    </row>
    <row r="7" spans="1:5" x14ac:dyDescent="0.25">
      <c r="A7" s="158" t="s">
        <v>379</v>
      </c>
      <c r="B7" s="157" t="str">
        <f ca="1">A7&amp;COUNTIF(A$4:$D7,A7)</f>
        <v>BAKIRDAĞI1</v>
      </c>
      <c r="C7" s="156">
        <v>522</v>
      </c>
      <c r="D7" s="219" t="s">
        <v>273</v>
      </c>
      <c r="E7" s="170" t="s">
        <v>378</v>
      </c>
    </row>
    <row r="8" spans="1:5" x14ac:dyDescent="0.25">
      <c r="A8" s="170" t="s">
        <v>145</v>
      </c>
      <c r="B8" s="157" t="str">
        <f ca="1">A8&amp;COUNTIF(A$4:$D8,A8)</f>
        <v>BÜYÜK KÜNYE1</v>
      </c>
      <c r="C8" s="156">
        <v>761</v>
      </c>
      <c r="D8" s="159" t="s">
        <v>253</v>
      </c>
      <c r="E8" s="158" t="s">
        <v>217</v>
      </c>
    </row>
    <row r="9" spans="1:5" x14ac:dyDescent="0.25">
      <c r="A9" s="170" t="s">
        <v>131</v>
      </c>
      <c r="B9" s="157" t="str">
        <f ca="1">A9&amp;COUNTIF(A$3:$D10,A9)</f>
        <v>ÇATALOLUK3</v>
      </c>
      <c r="C9" s="156">
        <v>33</v>
      </c>
      <c r="D9" s="159" t="s">
        <v>256</v>
      </c>
      <c r="E9" s="158" t="s">
        <v>185</v>
      </c>
    </row>
    <row r="10" spans="1:5" x14ac:dyDescent="0.25">
      <c r="A10" s="170" t="s">
        <v>131</v>
      </c>
      <c r="B10" s="157" t="str">
        <f ca="1">A10&amp;COUNTIF(A$4:$D10,A10)</f>
        <v>ÇATALOLUK1</v>
      </c>
      <c r="C10" s="156">
        <v>191</v>
      </c>
      <c r="D10" s="159" t="s">
        <v>343</v>
      </c>
      <c r="E10" s="158" t="s">
        <v>219</v>
      </c>
    </row>
    <row r="11" spans="1:5" x14ac:dyDescent="0.25">
      <c r="A11" s="170" t="s">
        <v>131</v>
      </c>
      <c r="B11" s="157" t="str">
        <f ca="1">A11&amp;COUNTIF(A$4:$D11,A11)</f>
        <v>ÇATALOLUK2</v>
      </c>
      <c r="C11" s="156">
        <v>708</v>
      </c>
      <c r="D11" s="159" t="s">
        <v>259</v>
      </c>
      <c r="E11" s="158" t="s">
        <v>199</v>
      </c>
    </row>
    <row r="12" spans="1:5" x14ac:dyDescent="0.25">
      <c r="A12" s="170" t="s">
        <v>131</v>
      </c>
      <c r="B12" s="157" t="str">
        <f ca="1">A12&amp;COUNTIF(A$4:$D12,A12)</f>
        <v>ÇATALOLUK4</v>
      </c>
      <c r="C12" s="156">
        <v>742</v>
      </c>
      <c r="D12" s="159" t="s">
        <v>215</v>
      </c>
      <c r="E12" s="158" t="s">
        <v>204</v>
      </c>
    </row>
    <row r="13" spans="1:5" x14ac:dyDescent="0.25">
      <c r="A13" s="170" t="s">
        <v>131</v>
      </c>
      <c r="B13" s="157" t="str">
        <f ca="1">A13&amp;COUNTIF(A$4:$D13,A13)</f>
        <v>ÇATALOLUK5</v>
      </c>
      <c r="C13" s="156">
        <v>838</v>
      </c>
      <c r="D13" s="159" t="s">
        <v>273</v>
      </c>
      <c r="E13" s="158" t="s">
        <v>220</v>
      </c>
    </row>
    <row r="14" spans="1:5" x14ac:dyDescent="0.25">
      <c r="A14" s="158" t="s">
        <v>131</v>
      </c>
      <c r="B14" s="157" t="str">
        <f ca="1">A14&amp;COUNTIF(A$1:$D17,A14)</f>
        <v>ÇATALOLUK1</v>
      </c>
      <c r="C14" s="156" t="s">
        <v>404</v>
      </c>
      <c r="D14" s="219" t="s">
        <v>288</v>
      </c>
      <c r="E14" s="170" t="s">
        <v>353</v>
      </c>
    </row>
    <row r="15" spans="1:5" x14ac:dyDescent="0.25">
      <c r="A15" s="158" t="s">
        <v>131</v>
      </c>
      <c r="B15" s="157" t="str">
        <f ca="1">A15&amp;COUNTIF(A$4:$D15,A15)</f>
        <v>ÇATALOLUK2</v>
      </c>
      <c r="C15" s="156">
        <v>453</v>
      </c>
      <c r="D15" s="219" t="s">
        <v>273</v>
      </c>
      <c r="E15" s="170" t="s">
        <v>396</v>
      </c>
    </row>
    <row r="16" spans="1:5" x14ac:dyDescent="0.25">
      <c r="A16" s="170" t="s">
        <v>133</v>
      </c>
      <c r="B16" s="157" t="str">
        <f ca="1">A16&amp;COUNTIF(A$4:$D16,A16)</f>
        <v>ÇOMAKLI1</v>
      </c>
      <c r="C16" s="156">
        <v>225</v>
      </c>
      <c r="D16" s="159" t="s">
        <v>218</v>
      </c>
      <c r="E16" s="158" t="s">
        <v>196</v>
      </c>
    </row>
    <row r="17" spans="1:5" x14ac:dyDescent="0.25">
      <c r="A17" s="158" t="s">
        <v>133</v>
      </c>
      <c r="B17" s="157" t="str">
        <f ca="1">A17&amp;COUNTIF(A$4:$D17,A17)</f>
        <v>ÇOMAKLI1</v>
      </c>
      <c r="C17" s="156" t="s">
        <v>404</v>
      </c>
      <c r="D17" s="219" t="s">
        <v>288</v>
      </c>
      <c r="E17" s="170" t="s">
        <v>355</v>
      </c>
    </row>
    <row r="18" spans="1:5" x14ac:dyDescent="0.25">
      <c r="A18" s="170" t="s">
        <v>133</v>
      </c>
      <c r="B18" s="157" t="str">
        <f ca="1">A18&amp;COUNTIF(A$4:$D18,A18)</f>
        <v>ÇOMAKLI2</v>
      </c>
      <c r="C18" s="156" t="s">
        <v>404</v>
      </c>
      <c r="D18" s="219" t="s">
        <v>286</v>
      </c>
      <c r="E18" s="170" t="s">
        <v>403</v>
      </c>
    </row>
    <row r="19" spans="1:5" x14ac:dyDescent="0.25">
      <c r="A19" s="170" t="s">
        <v>133</v>
      </c>
      <c r="B19" s="157" t="str">
        <f ca="1">A19&amp;COUNTIF(A$4:$D19,A19)</f>
        <v>ÇOMAKLI3</v>
      </c>
      <c r="C19" s="156" t="s">
        <v>404</v>
      </c>
      <c r="D19" s="219" t="s">
        <v>286</v>
      </c>
      <c r="E19" s="170" t="s">
        <v>401</v>
      </c>
    </row>
    <row r="20" spans="1:5" x14ac:dyDescent="0.25">
      <c r="A20" s="170" t="s">
        <v>134</v>
      </c>
      <c r="B20" s="157" t="str">
        <f ca="1">A20&amp;COUNTIF(A$1:$D23,A20)</f>
        <v>ÇÖTEN6</v>
      </c>
      <c r="C20" s="156">
        <v>7</v>
      </c>
      <c r="D20" s="159" t="s">
        <v>254</v>
      </c>
      <c r="E20" s="158" t="s">
        <v>186</v>
      </c>
    </row>
    <row r="21" spans="1:5" x14ac:dyDescent="0.25">
      <c r="A21" s="170" t="s">
        <v>134</v>
      </c>
      <c r="B21" s="157" t="str">
        <f ca="1">A21&amp;COUNTIF(A$4:$D21,A21)</f>
        <v>ÇÖTEN3</v>
      </c>
      <c r="C21" s="156">
        <v>415</v>
      </c>
      <c r="D21" s="159" t="s">
        <v>258</v>
      </c>
      <c r="E21" s="158" t="s">
        <v>222</v>
      </c>
    </row>
    <row r="22" spans="1:5" x14ac:dyDescent="0.25">
      <c r="A22" s="170" t="s">
        <v>134</v>
      </c>
      <c r="B22" s="157" t="str">
        <f ca="1">A22&amp;COUNTIF(A$4:$D22,A22)</f>
        <v>ÇÖTEN2</v>
      </c>
      <c r="C22" s="156">
        <v>425</v>
      </c>
      <c r="D22" s="159" t="s">
        <v>258</v>
      </c>
      <c r="E22" s="162" t="s">
        <v>241</v>
      </c>
    </row>
    <row r="23" spans="1:5" x14ac:dyDescent="0.25">
      <c r="A23" s="170" t="s">
        <v>134</v>
      </c>
      <c r="B23" s="157" t="str">
        <f ca="1">A23&amp;COUNTIF(A$4:$D23,A23)</f>
        <v>ÇÖTEN5</v>
      </c>
      <c r="C23" s="156">
        <v>602</v>
      </c>
      <c r="D23" s="159" t="s">
        <v>259</v>
      </c>
      <c r="E23" s="158" t="s">
        <v>225</v>
      </c>
    </row>
    <row r="24" spans="1:5" x14ac:dyDescent="0.25">
      <c r="A24" s="170" t="s">
        <v>134</v>
      </c>
      <c r="B24" s="157" t="str">
        <f ca="1">A24&amp;COUNTIF(A$4:$D24,A24)</f>
        <v>ÇÖTEN4</v>
      </c>
      <c r="C24" s="156">
        <v>811</v>
      </c>
      <c r="D24" s="159" t="s">
        <v>258</v>
      </c>
      <c r="E24" s="158" t="s">
        <v>282</v>
      </c>
    </row>
    <row r="25" spans="1:5" x14ac:dyDescent="0.25">
      <c r="A25" s="170" t="s">
        <v>134</v>
      </c>
      <c r="B25" s="157" t="str">
        <f ca="1">A25&amp;COUNTIF(A$4:$D25,A25)</f>
        <v>ÇÖTEN1</v>
      </c>
      <c r="C25" s="156">
        <v>813</v>
      </c>
      <c r="D25" s="159" t="s">
        <v>221</v>
      </c>
      <c r="E25" s="158" t="s">
        <v>223</v>
      </c>
    </row>
    <row r="26" spans="1:5" x14ac:dyDescent="0.25">
      <c r="A26" s="170" t="s">
        <v>134</v>
      </c>
      <c r="B26" s="157" t="str">
        <f ca="1">A26&amp;COUNTIF(A$4:$D26,A26)</f>
        <v>ÇÖTEN7</v>
      </c>
      <c r="C26" s="156">
        <v>817</v>
      </c>
      <c r="D26" s="159" t="s">
        <v>287</v>
      </c>
      <c r="E26" s="158" t="s">
        <v>224</v>
      </c>
    </row>
    <row r="27" spans="1:5" x14ac:dyDescent="0.25">
      <c r="A27" s="170" t="s">
        <v>134</v>
      </c>
      <c r="B27" s="157" t="str">
        <f ca="1">A27&amp;COUNTIF(A$4:$D27,A27)</f>
        <v>ÇÖTEN1</v>
      </c>
      <c r="C27" s="156">
        <v>515</v>
      </c>
      <c r="D27" s="219" t="s">
        <v>273</v>
      </c>
      <c r="E27" s="170" t="s">
        <v>374</v>
      </c>
    </row>
    <row r="28" spans="1:5" x14ac:dyDescent="0.25">
      <c r="A28" s="170" t="s">
        <v>202</v>
      </c>
      <c r="B28" s="157" t="str">
        <f ca="1">A28&amp;COUNTIF(A$4:$D28,A28)</f>
        <v>EPÇE1</v>
      </c>
      <c r="C28" s="156">
        <v>493</v>
      </c>
      <c r="D28" s="159" t="s">
        <v>344</v>
      </c>
      <c r="E28" s="158" t="s">
        <v>205</v>
      </c>
    </row>
    <row r="29" spans="1:5" x14ac:dyDescent="0.25">
      <c r="A29" s="170" t="s">
        <v>202</v>
      </c>
      <c r="B29" s="157" t="str">
        <f ca="1">A29&amp;COUNTIF(A$4:$D29,A29)</f>
        <v>EPÇE2</v>
      </c>
      <c r="C29" s="156">
        <v>823</v>
      </c>
      <c r="D29" s="159" t="s">
        <v>344</v>
      </c>
      <c r="E29" s="158" t="s">
        <v>226</v>
      </c>
    </row>
    <row r="30" spans="1:5" x14ac:dyDescent="0.25">
      <c r="A30" s="170" t="s">
        <v>202</v>
      </c>
      <c r="B30" s="157" t="str">
        <f ca="1">A30&amp;COUNTIF(A$4:$D30,A30)</f>
        <v>EPÇE1</v>
      </c>
      <c r="C30" s="156">
        <v>4</v>
      </c>
      <c r="D30" s="219" t="s">
        <v>273</v>
      </c>
      <c r="E30" s="170" t="s">
        <v>367</v>
      </c>
    </row>
    <row r="31" spans="1:5" x14ac:dyDescent="0.25">
      <c r="A31" s="170" t="s">
        <v>202</v>
      </c>
      <c r="B31" s="157" t="str">
        <f ca="1">A31&amp;COUNTIF(A$4:$D31,A31)</f>
        <v>EPÇE2</v>
      </c>
      <c r="C31" s="156" t="s">
        <v>404</v>
      </c>
      <c r="D31" s="219" t="s">
        <v>288</v>
      </c>
      <c r="E31" s="170" t="s">
        <v>373</v>
      </c>
    </row>
    <row r="32" spans="1:5" x14ac:dyDescent="0.25">
      <c r="A32" s="170" t="s">
        <v>202</v>
      </c>
      <c r="B32" s="157" t="str">
        <f ca="1">A32&amp;COUNTIF(A$4:$D32,A32)</f>
        <v>EPÇE3</v>
      </c>
      <c r="C32" s="156">
        <v>307</v>
      </c>
      <c r="D32" s="219" t="s">
        <v>273</v>
      </c>
      <c r="E32" s="170" t="s">
        <v>375</v>
      </c>
    </row>
    <row r="33" spans="1:5" x14ac:dyDescent="0.25">
      <c r="A33" s="170" t="s">
        <v>202</v>
      </c>
      <c r="B33" s="157" t="str">
        <f ca="1">A33&amp;COUNTIF(A$4:$D33,A33)</f>
        <v>EPÇE4</v>
      </c>
      <c r="C33" s="156" t="s">
        <v>404</v>
      </c>
      <c r="D33" s="219" t="s">
        <v>286</v>
      </c>
      <c r="E33" s="170" t="s">
        <v>402</v>
      </c>
    </row>
    <row r="34" spans="1:5" x14ac:dyDescent="0.25">
      <c r="A34" s="170" t="s">
        <v>202</v>
      </c>
      <c r="B34" s="157" t="str">
        <f ca="1">A34&amp;COUNTIF(A$4:$D34,A34)</f>
        <v>EPÇE5</v>
      </c>
      <c r="C34" s="156" t="s">
        <v>404</v>
      </c>
      <c r="D34" s="219" t="s">
        <v>364</v>
      </c>
      <c r="E34" s="170" t="s">
        <v>395</v>
      </c>
    </row>
    <row r="35" spans="1:5" x14ac:dyDescent="0.25">
      <c r="A35" s="170" t="s">
        <v>346</v>
      </c>
      <c r="B35" s="157" t="str">
        <f ca="1">A35&amp;COUNTIF(A$4:$D35,A35)</f>
        <v>EŞELİK2</v>
      </c>
      <c r="C35" s="156">
        <v>251</v>
      </c>
      <c r="D35" s="159" t="s">
        <v>343</v>
      </c>
      <c r="E35" s="158" t="s">
        <v>227</v>
      </c>
    </row>
    <row r="36" spans="1:5" x14ac:dyDescent="0.25">
      <c r="A36" s="170" t="s">
        <v>346</v>
      </c>
      <c r="B36" s="157" t="str">
        <f ca="1">A36&amp;COUNTIF(A$4:$D36,A36)</f>
        <v>EŞELİK1</v>
      </c>
      <c r="C36" s="156">
        <v>604</v>
      </c>
      <c r="D36" s="159" t="s">
        <v>345</v>
      </c>
      <c r="E36" s="158" t="s">
        <v>261</v>
      </c>
    </row>
    <row r="37" spans="1:5" x14ac:dyDescent="0.25">
      <c r="A37" s="170" t="s">
        <v>135</v>
      </c>
      <c r="B37" s="157" t="str">
        <f ca="1">A37&amp;COUNTIF(A$4:$D37,A37)</f>
        <v>GAZİ1</v>
      </c>
      <c r="C37" s="156">
        <v>707</v>
      </c>
      <c r="D37" s="159" t="s">
        <v>214</v>
      </c>
      <c r="E37" s="158" t="s">
        <v>197</v>
      </c>
    </row>
    <row r="38" spans="1:5" x14ac:dyDescent="0.25">
      <c r="A38" s="170" t="s">
        <v>135</v>
      </c>
      <c r="B38" s="157" t="str">
        <f ca="1">A38&amp;COUNTIF(A$4:$D38,A38)</f>
        <v>GAZİ2</v>
      </c>
      <c r="C38" s="156">
        <v>1006</v>
      </c>
      <c r="D38" s="159" t="s">
        <v>286</v>
      </c>
      <c r="E38" s="158" t="s">
        <v>283</v>
      </c>
    </row>
    <row r="39" spans="1:5" x14ac:dyDescent="0.25">
      <c r="A39" s="158" t="s">
        <v>135</v>
      </c>
      <c r="B39" s="157" t="str">
        <f ca="1">A39&amp;COUNTIF(A$4:$D39,A39)</f>
        <v>GAZİ1</v>
      </c>
      <c r="C39" s="156" t="s">
        <v>404</v>
      </c>
      <c r="D39" s="219" t="s">
        <v>288</v>
      </c>
      <c r="E39" s="170" t="s">
        <v>359</v>
      </c>
    </row>
    <row r="40" spans="1:5" x14ac:dyDescent="0.25">
      <c r="A40" s="170" t="s">
        <v>135</v>
      </c>
      <c r="B40" s="157" t="str">
        <f ca="1">A40&amp;COUNTIF(A$4:$D40,A40)</f>
        <v>GAZİ2</v>
      </c>
      <c r="C40" s="156">
        <v>282</v>
      </c>
      <c r="D40" s="219" t="s">
        <v>273</v>
      </c>
      <c r="E40" s="170" t="s">
        <v>360</v>
      </c>
    </row>
    <row r="41" spans="1:5" x14ac:dyDescent="0.25">
      <c r="A41" s="170" t="s">
        <v>135</v>
      </c>
      <c r="B41" s="157" t="str">
        <f ca="1">A41&amp;COUNTIF(A$4:$D41,A41)</f>
        <v>GAZİ3</v>
      </c>
      <c r="C41" s="156" t="s">
        <v>404</v>
      </c>
      <c r="D41" s="219" t="s">
        <v>288</v>
      </c>
      <c r="E41" s="170" t="s">
        <v>368</v>
      </c>
    </row>
    <row r="42" spans="1:5" x14ac:dyDescent="0.25">
      <c r="A42" s="170" t="s">
        <v>135</v>
      </c>
      <c r="B42" s="157" t="str">
        <f ca="1">A42&amp;COUNTIF(A$4:$D42,A42)</f>
        <v>GAZİ4</v>
      </c>
      <c r="C42" s="156" t="s">
        <v>404</v>
      </c>
      <c r="D42" s="219" t="s">
        <v>288</v>
      </c>
      <c r="E42" s="170" t="s">
        <v>372</v>
      </c>
    </row>
    <row r="43" spans="1:5" x14ac:dyDescent="0.25">
      <c r="A43" s="158" t="s">
        <v>135</v>
      </c>
      <c r="B43" s="157" t="str">
        <f ca="1">A43&amp;COUNTIF(A$4:$D43,A43)</f>
        <v>GAZİ5</v>
      </c>
      <c r="C43" s="156" t="s">
        <v>404</v>
      </c>
      <c r="D43" s="219" t="s">
        <v>288</v>
      </c>
      <c r="E43" s="170" t="s">
        <v>385</v>
      </c>
    </row>
    <row r="44" spans="1:5" x14ac:dyDescent="0.25">
      <c r="A44" s="158" t="s">
        <v>135</v>
      </c>
      <c r="B44" s="157" t="str">
        <f ca="1">A44&amp;COUNTIF(A$4:$D44,A44)</f>
        <v>GAZİ6</v>
      </c>
      <c r="C44" s="156" t="s">
        <v>404</v>
      </c>
      <c r="D44" s="219" t="s">
        <v>289</v>
      </c>
      <c r="E44" s="170" t="s">
        <v>392</v>
      </c>
    </row>
    <row r="45" spans="1:5" x14ac:dyDescent="0.25">
      <c r="A45" s="170" t="s">
        <v>276</v>
      </c>
      <c r="B45" s="157" t="str">
        <f ca="1">A45&amp;COUNTIF(A$4:$D45,A45)</f>
        <v>GÜMÜŞÖREN 2</v>
      </c>
      <c r="C45" s="156">
        <v>195</v>
      </c>
      <c r="D45" s="159" t="s">
        <v>345</v>
      </c>
      <c r="E45" s="158" t="s">
        <v>274</v>
      </c>
    </row>
    <row r="46" spans="1:5" x14ac:dyDescent="0.25">
      <c r="A46" s="170" t="s">
        <v>276</v>
      </c>
      <c r="B46" s="157" t="str">
        <f ca="1">A46&amp;COUNTIF(A$4:$D46,A46)</f>
        <v>GÜMÜŞÖREN 1</v>
      </c>
      <c r="C46" s="156">
        <v>402</v>
      </c>
      <c r="D46" s="159" t="s">
        <v>345</v>
      </c>
      <c r="E46" s="158" t="s">
        <v>228</v>
      </c>
    </row>
    <row r="47" spans="1:5" x14ac:dyDescent="0.25">
      <c r="A47" s="170" t="s">
        <v>276</v>
      </c>
      <c r="B47" s="157" t="str">
        <f ca="1">A47&amp;COUNTIF(A$4:$D47,A47)</f>
        <v>GÜMÜŞÖREN 3</v>
      </c>
      <c r="C47" s="156">
        <v>839</v>
      </c>
      <c r="D47" s="159" t="s">
        <v>214</v>
      </c>
      <c r="E47" s="158" t="s">
        <v>195</v>
      </c>
    </row>
    <row r="48" spans="1:5" x14ac:dyDescent="0.25">
      <c r="A48" s="158" t="s">
        <v>276</v>
      </c>
      <c r="B48" s="157" t="str">
        <f ca="1">A48&amp;COUNTIF(A$4:$D48,A48)</f>
        <v>GÜMÜŞÖREN 1</v>
      </c>
      <c r="C48" s="156" t="s">
        <v>404</v>
      </c>
      <c r="D48" s="219" t="s">
        <v>288</v>
      </c>
      <c r="E48" s="170" t="s">
        <v>358</v>
      </c>
    </row>
    <row r="49" spans="1:5" x14ac:dyDescent="0.25">
      <c r="A49" s="170" t="s">
        <v>276</v>
      </c>
      <c r="B49" s="157" t="str">
        <f ca="1">A49&amp;COUNTIF(A$4:$D49,A49)</f>
        <v>GÜMÜŞÖREN 2</v>
      </c>
      <c r="C49" s="156" t="s">
        <v>404</v>
      </c>
      <c r="D49" s="219" t="s">
        <v>289</v>
      </c>
      <c r="E49" s="170" t="s">
        <v>366</v>
      </c>
    </row>
    <row r="50" spans="1:5" x14ac:dyDescent="0.25">
      <c r="A50" s="170" t="s">
        <v>213</v>
      </c>
      <c r="B50" s="157" t="str">
        <f ca="1">A50&amp;COUNTIF(A$4:$D50,A50)</f>
        <v>GÜNEYYUKARI1</v>
      </c>
      <c r="C50" s="156">
        <v>278</v>
      </c>
      <c r="D50" s="159" t="s">
        <v>287</v>
      </c>
      <c r="E50" s="158" t="s">
        <v>229</v>
      </c>
    </row>
    <row r="51" spans="1:5" x14ac:dyDescent="0.25">
      <c r="A51" s="170" t="s">
        <v>203</v>
      </c>
      <c r="B51" s="157" t="str">
        <f ca="1">A51&amp;COUNTIF(A$4:$D51,A51)</f>
        <v>HAVADAN2</v>
      </c>
      <c r="C51" s="156">
        <v>120</v>
      </c>
      <c r="D51" s="159" t="s">
        <v>288</v>
      </c>
      <c r="E51" s="158" t="s">
        <v>329</v>
      </c>
    </row>
    <row r="52" spans="1:5" x14ac:dyDescent="0.25">
      <c r="A52" s="170" t="s">
        <v>203</v>
      </c>
      <c r="B52" s="157" t="str">
        <f ca="1">A52&amp;COUNTIF(A$4:$D52,A52)</f>
        <v>HAVADAN1</v>
      </c>
      <c r="C52" s="156">
        <v>189</v>
      </c>
      <c r="D52" s="159" t="s">
        <v>257</v>
      </c>
      <c r="E52" s="158" t="s">
        <v>206</v>
      </c>
    </row>
    <row r="53" spans="1:5" x14ac:dyDescent="0.25">
      <c r="A53" s="170" t="s">
        <v>347</v>
      </c>
      <c r="B53" s="157" t="str">
        <f ca="1">A53&amp;COUNTIF(A$4:$D53,A53)</f>
        <v>HÜSEYİNLİ1</v>
      </c>
      <c r="C53" s="156">
        <v>370</v>
      </c>
      <c r="D53" s="159" t="s">
        <v>343</v>
      </c>
      <c r="E53" s="158" t="s">
        <v>230</v>
      </c>
    </row>
    <row r="54" spans="1:5" x14ac:dyDescent="0.25">
      <c r="A54" s="170" t="s">
        <v>347</v>
      </c>
      <c r="B54" s="157" t="str">
        <f ca="1">A54&amp;COUNTIF(A$4:$D54,A54)</f>
        <v>HÜSEYİNLİ2</v>
      </c>
      <c r="C54" s="156">
        <v>780</v>
      </c>
      <c r="D54" s="159" t="s">
        <v>256</v>
      </c>
      <c r="E54" s="158" t="s">
        <v>231</v>
      </c>
    </row>
    <row r="55" spans="1:5" x14ac:dyDescent="0.25">
      <c r="A55" s="158" t="s">
        <v>347</v>
      </c>
      <c r="B55" s="157" t="str">
        <f ca="1">A55&amp;COUNTIF(A$4:$D55,A55)</f>
        <v>HÜSEYİNLİ1</v>
      </c>
      <c r="C55" s="156" t="s">
        <v>404</v>
      </c>
      <c r="D55" s="219" t="s">
        <v>288</v>
      </c>
      <c r="E55" s="170" t="s">
        <v>388</v>
      </c>
    </row>
    <row r="56" spans="1:5" x14ac:dyDescent="0.25">
      <c r="A56" s="170" t="s">
        <v>166</v>
      </c>
      <c r="B56" s="157" t="str">
        <f ca="1">A56&amp;COUNTIF(A$4:$D56,A56)</f>
        <v>İNCESU2</v>
      </c>
      <c r="C56" s="156">
        <v>205</v>
      </c>
      <c r="D56" s="159" t="s">
        <v>343</v>
      </c>
      <c r="E56" s="158" t="s">
        <v>233</v>
      </c>
    </row>
    <row r="57" spans="1:5" x14ac:dyDescent="0.25">
      <c r="A57" s="170" t="s">
        <v>166</v>
      </c>
      <c r="B57" s="157" t="str">
        <f ca="1">A57&amp;COUNTIF(A$4:$D57,A57)</f>
        <v>İNCESU1</v>
      </c>
      <c r="C57" s="156">
        <v>319</v>
      </c>
      <c r="D57" s="159" t="s">
        <v>258</v>
      </c>
      <c r="E57" s="158" t="s">
        <v>232</v>
      </c>
    </row>
    <row r="58" spans="1:5" x14ac:dyDescent="0.25">
      <c r="A58" s="220" t="s">
        <v>166</v>
      </c>
      <c r="B58" s="157" t="str">
        <f ca="1">A58&amp;COUNTIF(A$4:$D58,A58)</f>
        <v>İNCESU1</v>
      </c>
      <c r="C58" s="156" t="s">
        <v>404</v>
      </c>
      <c r="D58" s="219" t="s">
        <v>289</v>
      </c>
      <c r="E58" s="170" t="s">
        <v>370</v>
      </c>
    </row>
    <row r="59" spans="1:5" x14ac:dyDescent="0.25">
      <c r="A59" s="158" t="s">
        <v>166</v>
      </c>
      <c r="B59" s="157" t="str">
        <f ca="1">A59&amp;COUNTIF(A$4:$D59,A59)</f>
        <v>İNCESU2</v>
      </c>
      <c r="C59" s="156" t="s">
        <v>404</v>
      </c>
      <c r="D59" s="219" t="s">
        <v>288</v>
      </c>
      <c r="E59" s="170" t="s">
        <v>380</v>
      </c>
    </row>
    <row r="60" spans="1:5" x14ac:dyDescent="0.25">
      <c r="A60" s="170" t="s">
        <v>247</v>
      </c>
      <c r="B60" s="157" t="str">
        <f ca="1">A60&amp;COUNTIF(A$4:$D60,A60)</f>
        <v>KABAKLI1</v>
      </c>
      <c r="C60" s="156">
        <v>788</v>
      </c>
      <c r="D60" s="159" t="s">
        <v>251</v>
      </c>
      <c r="E60" s="158" t="s">
        <v>248</v>
      </c>
    </row>
    <row r="61" spans="1:5" x14ac:dyDescent="0.25">
      <c r="A61" s="170" t="s">
        <v>122</v>
      </c>
      <c r="B61" s="157" t="str">
        <f ca="1">A61&amp;COUNTIF(A$4:$D61,A61)</f>
        <v>KALE2</v>
      </c>
      <c r="C61" s="156">
        <v>166</v>
      </c>
      <c r="D61" s="159" t="s">
        <v>255</v>
      </c>
      <c r="E61" s="158" t="s">
        <v>340</v>
      </c>
    </row>
    <row r="62" spans="1:5" x14ac:dyDescent="0.25">
      <c r="A62" s="170" t="s">
        <v>122</v>
      </c>
      <c r="B62" s="157" t="str">
        <f ca="1">A62&amp;COUNTIF(A$4:$D62,A62)</f>
        <v>KALE1</v>
      </c>
      <c r="C62" s="156">
        <v>843</v>
      </c>
      <c r="D62" s="159" t="s">
        <v>218</v>
      </c>
      <c r="E62" s="158" t="s">
        <v>285</v>
      </c>
    </row>
    <row r="63" spans="1:5" x14ac:dyDescent="0.25">
      <c r="A63" s="170" t="s">
        <v>122</v>
      </c>
      <c r="B63" s="157" t="str">
        <f ca="1">A63&amp;COUNTIF(A$4:$D63,A63)</f>
        <v>KALE3</v>
      </c>
      <c r="C63" s="156">
        <v>888</v>
      </c>
      <c r="D63" s="159" t="s">
        <v>277</v>
      </c>
      <c r="E63" s="158" t="s">
        <v>284</v>
      </c>
    </row>
    <row r="64" spans="1:5" x14ac:dyDescent="0.25">
      <c r="A64" s="158" t="s">
        <v>357</v>
      </c>
      <c r="B64" s="157" t="str">
        <f ca="1">A64&amp;COUNTIF(A$4:$D64,A64)</f>
        <v>KARACAVİRAN1</v>
      </c>
      <c r="C64" s="156" t="s">
        <v>404</v>
      </c>
      <c r="D64" s="219" t="s">
        <v>289</v>
      </c>
      <c r="E64" s="170" t="s">
        <v>356</v>
      </c>
    </row>
    <row r="65" spans="1:5" x14ac:dyDescent="0.25">
      <c r="A65" s="158" t="s">
        <v>357</v>
      </c>
      <c r="B65" s="157" t="str">
        <f ca="1">A65&amp;COUNTIF(A$4:$D65,A65)</f>
        <v>KARACAVİRAN2</v>
      </c>
      <c r="C65" s="156">
        <v>437</v>
      </c>
      <c r="D65" s="219" t="s">
        <v>273</v>
      </c>
      <c r="E65" s="170" t="s">
        <v>391</v>
      </c>
    </row>
    <row r="66" spans="1:5" x14ac:dyDescent="0.25">
      <c r="A66" s="170" t="s">
        <v>136</v>
      </c>
      <c r="B66" s="157" t="str">
        <f ca="1">A66&amp;COUNTIF(A$4:$D66,A66)</f>
        <v>KULPAK1</v>
      </c>
      <c r="C66" s="156">
        <v>152</v>
      </c>
      <c r="D66" s="159" t="s">
        <v>249</v>
      </c>
      <c r="E66" s="158" t="s">
        <v>279</v>
      </c>
    </row>
    <row r="67" spans="1:5" x14ac:dyDescent="0.25">
      <c r="A67" s="158" t="s">
        <v>136</v>
      </c>
      <c r="B67" s="157" t="str">
        <f ca="1">A67&amp;COUNTIF(A$4:$D67,A67)</f>
        <v>KULPAK1</v>
      </c>
      <c r="C67" s="156" t="s">
        <v>404</v>
      </c>
      <c r="D67" s="219" t="s">
        <v>288</v>
      </c>
      <c r="E67" s="170" t="s">
        <v>377</v>
      </c>
    </row>
    <row r="68" spans="1:5" x14ac:dyDescent="0.25">
      <c r="A68" s="158" t="s">
        <v>136</v>
      </c>
      <c r="B68" s="157" t="str">
        <f ca="1">A68&amp;COUNTIF(A$4:$D68,A68)</f>
        <v>KULPAK2</v>
      </c>
      <c r="C68" s="156">
        <v>10</v>
      </c>
      <c r="D68" s="219" t="s">
        <v>273</v>
      </c>
      <c r="E68" s="170" t="s">
        <v>397</v>
      </c>
    </row>
    <row r="69" spans="1:5" x14ac:dyDescent="0.25">
      <c r="A69" s="170" t="s">
        <v>291</v>
      </c>
      <c r="B69" s="157" t="str">
        <f ca="1">A69&amp;COUNTIF(A$4:$D69,A69)</f>
        <v>KÜÇÜK KÜNYE1</v>
      </c>
      <c r="C69" s="156">
        <v>840</v>
      </c>
      <c r="D69" s="159" t="s">
        <v>278</v>
      </c>
      <c r="E69" s="158" t="s">
        <v>281</v>
      </c>
    </row>
    <row r="70" spans="1:5" x14ac:dyDescent="0.25">
      <c r="A70" s="170" t="s">
        <v>341</v>
      </c>
      <c r="B70" s="157" t="str">
        <f ca="1">A70&amp;COUNTIF(A$4:$D70,A70)</f>
        <v>MİLLİDERE1</v>
      </c>
      <c r="C70" s="156">
        <v>356</v>
      </c>
      <c r="D70" s="159" t="s">
        <v>259</v>
      </c>
      <c r="E70" s="158" t="s">
        <v>263</v>
      </c>
    </row>
    <row r="71" spans="1:5" x14ac:dyDescent="0.25">
      <c r="A71" s="170" t="s">
        <v>264</v>
      </c>
      <c r="B71" s="157" t="str">
        <f ca="1">A71&amp;COUNTIF(A$4:$D71,A71)</f>
        <v>ÖZEL EĞT.1</v>
      </c>
      <c r="C71" s="156">
        <v>832</v>
      </c>
      <c r="D71" s="159" t="s">
        <v>265</v>
      </c>
      <c r="E71" s="158" t="s">
        <v>266</v>
      </c>
    </row>
    <row r="72" spans="1:5" x14ac:dyDescent="0.25">
      <c r="A72" s="170" t="s">
        <v>264</v>
      </c>
      <c r="B72" s="157" t="str">
        <f ca="1">A72&amp;COUNTIF(A$4:$D72,A72)</f>
        <v>ÖZEL EĞT.2</v>
      </c>
      <c r="C72" s="156">
        <v>847</v>
      </c>
      <c r="D72" s="159" t="s">
        <v>265</v>
      </c>
      <c r="E72" s="158" t="s">
        <v>267</v>
      </c>
    </row>
    <row r="73" spans="1:5" x14ac:dyDescent="0.25">
      <c r="A73" s="170" t="s">
        <v>264</v>
      </c>
      <c r="B73" s="157" t="str">
        <f ca="1">A73&amp;COUNTIF(A$4:$D73,A73)</f>
        <v>ÖZEL EĞT.3</v>
      </c>
      <c r="C73" s="156">
        <v>848</v>
      </c>
      <c r="D73" s="159" t="s">
        <v>265</v>
      </c>
      <c r="E73" s="157" t="s">
        <v>268</v>
      </c>
    </row>
    <row r="74" spans="1:5" x14ac:dyDescent="0.25">
      <c r="A74" s="170" t="s">
        <v>264</v>
      </c>
      <c r="B74" s="157" t="str">
        <f ca="1">A74&amp;COUNTIF(A$4:$D74,A74)</f>
        <v>ÖZEL EĞT.4</v>
      </c>
      <c r="C74" s="156">
        <v>5555555</v>
      </c>
      <c r="D74" s="159" t="s">
        <v>265</v>
      </c>
      <c r="E74" s="157" t="s">
        <v>351</v>
      </c>
    </row>
    <row r="75" spans="1:5" x14ac:dyDescent="0.25">
      <c r="A75" s="170" t="s">
        <v>348</v>
      </c>
      <c r="B75" s="157" t="str">
        <f ca="1">A75&amp;COUNTIF(A$4:$D75,A75)</f>
        <v>SARAYCIK1</v>
      </c>
      <c r="C75" s="156">
        <v>853</v>
      </c>
      <c r="D75" s="159" t="s">
        <v>273</v>
      </c>
      <c r="E75" s="158" t="s">
        <v>262</v>
      </c>
    </row>
    <row r="76" spans="1:5" x14ac:dyDescent="0.25">
      <c r="A76" s="170" t="s">
        <v>137</v>
      </c>
      <c r="B76" s="157" t="str">
        <f ca="1">A76&amp;COUNTIF(A$4:$D76,A76)</f>
        <v>SARICA1</v>
      </c>
      <c r="C76" s="156">
        <v>54</v>
      </c>
      <c r="D76" s="159" t="s">
        <v>255</v>
      </c>
      <c r="E76" s="158" t="s">
        <v>187</v>
      </c>
    </row>
    <row r="77" spans="1:5" x14ac:dyDescent="0.25">
      <c r="A77" s="170" t="s">
        <v>349</v>
      </c>
      <c r="B77" s="157" t="str">
        <f ca="1">A77&amp;COUNTIF(A$2:$D79,A77)</f>
        <v>SARIKAYA1</v>
      </c>
      <c r="C77" s="156">
        <v>161</v>
      </c>
      <c r="D77" s="159" t="s">
        <v>256</v>
      </c>
      <c r="E77" s="158" t="s">
        <v>168</v>
      </c>
    </row>
    <row r="78" spans="1:5" x14ac:dyDescent="0.25">
      <c r="A78" s="158" t="s">
        <v>349</v>
      </c>
      <c r="B78" s="157" t="str">
        <f ca="1">A78&amp;COUNTIF(A$3:$D79,A78)</f>
        <v>SARIKAYA1</v>
      </c>
      <c r="C78" s="156" t="s">
        <v>404</v>
      </c>
      <c r="D78" s="219" t="s">
        <v>289</v>
      </c>
      <c r="E78" s="170" t="s">
        <v>354</v>
      </c>
    </row>
    <row r="79" spans="1:5" x14ac:dyDescent="0.25">
      <c r="A79" s="158" t="s">
        <v>349</v>
      </c>
      <c r="B79" s="157" t="str">
        <f ca="1">A79&amp;COUNTIF(A$4:$D79,A79)</f>
        <v>SARIKAYA2</v>
      </c>
      <c r="C79" s="156">
        <v>482</v>
      </c>
      <c r="D79" s="219" t="s">
        <v>273</v>
      </c>
      <c r="E79" s="170" t="s">
        <v>365</v>
      </c>
    </row>
    <row r="80" spans="1:5" x14ac:dyDescent="0.25">
      <c r="A80" s="170" t="s">
        <v>138</v>
      </c>
      <c r="B80" s="157" t="str">
        <f ca="1">A80&amp;COUNTIF(A$4:$D80,A80)</f>
        <v>SİNDELHÖYÜK6</v>
      </c>
      <c r="C80" s="156">
        <v>94</v>
      </c>
      <c r="D80" s="159" t="s">
        <v>344</v>
      </c>
      <c r="E80" s="158" t="s">
        <v>188</v>
      </c>
    </row>
    <row r="81" spans="1:5" x14ac:dyDescent="0.25">
      <c r="A81" s="170" t="s">
        <v>138</v>
      </c>
      <c r="B81" s="157" t="str">
        <f ca="1">A81&amp;COUNTIF(A$4:$D81,A81)</f>
        <v>SİNDELHÖYÜK7</v>
      </c>
      <c r="C81" s="156">
        <v>139</v>
      </c>
      <c r="D81" s="159" t="s">
        <v>256</v>
      </c>
      <c r="E81" s="158" t="s">
        <v>208</v>
      </c>
    </row>
    <row r="82" spans="1:5" x14ac:dyDescent="0.25">
      <c r="A82" s="170" t="s">
        <v>138</v>
      </c>
      <c r="B82" s="157" t="str">
        <f ca="1">A82&amp;COUNTIF(A$4:$D82,A82)</f>
        <v>SİNDELHÖYÜK2</v>
      </c>
      <c r="C82" s="156">
        <v>187</v>
      </c>
      <c r="D82" s="159" t="s">
        <v>218</v>
      </c>
      <c r="E82" s="158" t="s">
        <v>194</v>
      </c>
    </row>
    <row r="83" spans="1:5" x14ac:dyDescent="0.25">
      <c r="A83" s="170" t="s">
        <v>138</v>
      </c>
      <c r="B83" s="157" t="str">
        <f ca="1">A83&amp;COUNTIF(A$4:$D83,A83)</f>
        <v>SİNDELHÖYÜK9</v>
      </c>
      <c r="C83" s="156">
        <v>227</v>
      </c>
      <c r="D83" s="159" t="s">
        <v>278</v>
      </c>
      <c r="E83" s="158" t="s">
        <v>235</v>
      </c>
    </row>
    <row r="84" spans="1:5" x14ac:dyDescent="0.25">
      <c r="A84" s="170" t="s">
        <v>138</v>
      </c>
      <c r="B84" s="157" t="str">
        <f ca="1">A84&amp;COUNTIF(A$4:$D84,A84)</f>
        <v>SİNDELHÖYÜK1</v>
      </c>
      <c r="C84" s="156">
        <v>445</v>
      </c>
      <c r="D84" s="159" t="s">
        <v>253</v>
      </c>
      <c r="E84" s="158" t="s">
        <v>270</v>
      </c>
    </row>
    <row r="85" spans="1:5" x14ac:dyDescent="0.25">
      <c r="A85" s="170" t="s">
        <v>138</v>
      </c>
      <c r="B85" s="157" t="str">
        <f ca="1">A85&amp;COUNTIF(A$4:$D85,A85)</f>
        <v>SİNDELHÖYÜK5</v>
      </c>
      <c r="C85" s="156">
        <v>596</v>
      </c>
      <c r="D85" s="159" t="s">
        <v>344</v>
      </c>
      <c r="E85" s="158" t="s">
        <v>207</v>
      </c>
    </row>
    <row r="86" spans="1:5" x14ac:dyDescent="0.25">
      <c r="A86" s="170" t="s">
        <v>138</v>
      </c>
      <c r="B86" s="157" t="str">
        <f ca="1">A86&amp;COUNTIF(A$4:$D86,A86)</f>
        <v>SİNDELHÖYÜK3</v>
      </c>
      <c r="C86" s="156">
        <v>744</v>
      </c>
      <c r="D86" s="159" t="s">
        <v>254</v>
      </c>
      <c r="E86" s="158" t="s">
        <v>236</v>
      </c>
    </row>
    <row r="87" spans="1:5" x14ac:dyDescent="0.25">
      <c r="A87" s="170" t="s">
        <v>138</v>
      </c>
      <c r="B87" s="157" t="str">
        <f ca="1">A87&amp;COUNTIF(A$4:$D87,A87)</f>
        <v>SİNDELHÖYÜK4</v>
      </c>
      <c r="C87" s="156">
        <v>750</v>
      </c>
      <c r="D87" s="159" t="s">
        <v>344</v>
      </c>
      <c r="E87" s="158" t="s">
        <v>209</v>
      </c>
    </row>
    <row r="88" spans="1:5" x14ac:dyDescent="0.25">
      <c r="A88" s="170" t="s">
        <v>138</v>
      </c>
      <c r="B88" s="157" t="str">
        <f ca="1">A88&amp;COUNTIF(A$4:$D88,A88)</f>
        <v>SİNDELHÖYÜK8</v>
      </c>
      <c r="C88" s="156">
        <v>768</v>
      </c>
      <c r="D88" s="159" t="s">
        <v>278</v>
      </c>
      <c r="E88" s="158" t="s">
        <v>234</v>
      </c>
    </row>
    <row r="89" spans="1:5" x14ac:dyDescent="0.25">
      <c r="A89" s="170" t="s">
        <v>138</v>
      </c>
      <c r="B89" s="157" t="str">
        <f ca="1">A89&amp;COUNTIF(A$4:$D89,A89)</f>
        <v>SİNDELHÖYÜK10</v>
      </c>
      <c r="C89" s="156">
        <v>835</v>
      </c>
      <c r="D89" s="159" t="s">
        <v>278</v>
      </c>
      <c r="E89" s="158" t="s">
        <v>269</v>
      </c>
    </row>
    <row r="90" spans="1:5" x14ac:dyDescent="0.25">
      <c r="A90" s="158" t="s">
        <v>138</v>
      </c>
      <c r="B90" s="157" t="str">
        <f ca="1">A90&amp;COUNTIF(A$4:$D90,A90)</f>
        <v>SİNDELHÖYÜK1</v>
      </c>
      <c r="C90" s="156" t="s">
        <v>404</v>
      </c>
      <c r="D90" s="219" t="s">
        <v>364</v>
      </c>
      <c r="E90" s="170" t="s">
        <v>387</v>
      </c>
    </row>
    <row r="91" spans="1:5" x14ac:dyDescent="0.25">
      <c r="A91" s="158" t="s">
        <v>138</v>
      </c>
      <c r="B91" s="157" t="str">
        <f ca="1">A91&amp;COUNTIF(A$4:$D91,A91)</f>
        <v>SİNDELHÖYÜK2</v>
      </c>
      <c r="C91" s="156" t="s">
        <v>404</v>
      </c>
      <c r="D91" s="219" t="s">
        <v>288</v>
      </c>
      <c r="E91" s="170" t="s">
        <v>393</v>
      </c>
    </row>
    <row r="92" spans="1:5" x14ac:dyDescent="0.25">
      <c r="A92" s="170" t="s">
        <v>138</v>
      </c>
      <c r="B92" s="157" t="str">
        <f ca="1">A92&amp;COUNTIF(A$4:$D92,A92)</f>
        <v>SİNDELHÖYÜK3</v>
      </c>
      <c r="C92" s="156" t="s">
        <v>404</v>
      </c>
      <c r="D92" s="219" t="s">
        <v>289</v>
      </c>
      <c r="E92" s="170" t="s">
        <v>394</v>
      </c>
    </row>
    <row r="93" spans="1:5" x14ac:dyDescent="0.25">
      <c r="A93" s="170" t="s">
        <v>139</v>
      </c>
      <c r="B93" s="157" t="str">
        <f ca="1">A93&amp;COUNTIF(A$4:$D93,A93)</f>
        <v>SOYSALLI8</v>
      </c>
      <c r="C93" s="156">
        <v>279</v>
      </c>
      <c r="D93" s="159" t="s">
        <v>289</v>
      </c>
      <c r="E93" s="158" t="s">
        <v>239</v>
      </c>
    </row>
    <row r="94" spans="1:5" x14ac:dyDescent="0.25">
      <c r="A94" s="170" t="s">
        <v>139</v>
      </c>
      <c r="B94" s="157" t="str">
        <f ca="1">A94&amp;COUNTIF(A$4:$D94,A94)</f>
        <v>SOYSALLI7</v>
      </c>
      <c r="C94" s="156">
        <v>323</v>
      </c>
      <c r="D94" s="159" t="s">
        <v>289</v>
      </c>
      <c r="E94" s="158" t="s">
        <v>237</v>
      </c>
    </row>
    <row r="95" spans="1:5" x14ac:dyDescent="0.25">
      <c r="A95" s="170" t="s">
        <v>139</v>
      </c>
      <c r="B95" s="157" t="str">
        <f ca="1">A95&amp;COUNTIF(A$4:$D95,A95)</f>
        <v>SOYSALLI3</v>
      </c>
      <c r="C95" s="156">
        <v>375</v>
      </c>
      <c r="D95" s="159" t="s">
        <v>252</v>
      </c>
      <c r="E95" s="158" t="s">
        <v>210</v>
      </c>
    </row>
    <row r="96" spans="1:5" x14ac:dyDescent="0.25">
      <c r="A96" s="170" t="s">
        <v>139</v>
      </c>
      <c r="B96" s="157" t="str">
        <f ca="1">A96&amp;COUNTIF(A$4:$D96,A96)</f>
        <v>SOYSALLI2</v>
      </c>
      <c r="C96" s="156">
        <v>717</v>
      </c>
      <c r="D96" s="159" t="s">
        <v>218</v>
      </c>
      <c r="E96" s="158" t="s">
        <v>200</v>
      </c>
    </row>
    <row r="97" spans="1:5" x14ac:dyDescent="0.25">
      <c r="A97" s="170" t="s">
        <v>139</v>
      </c>
      <c r="B97" s="157" t="str">
        <f ca="1">A97&amp;COUNTIF(A$4:$D97,A97)</f>
        <v>SOYSALLI4</v>
      </c>
      <c r="C97" s="156">
        <v>752</v>
      </c>
      <c r="D97" s="159" t="s">
        <v>215</v>
      </c>
      <c r="E97" s="158" t="s">
        <v>211</v>
      </c>
    </row>
    <row r="98" spans="1:5" x14ac:dyDescent="0.25">
      <c r="A98" s="170" t="s">
        <v>139</v>
      </c>
      <c r="B98" s="157" t="str">
        <f ca="1">A98&amp;COUNTIF(A$4:$D98,A98)</f>
        <v>SOYSALLI9</v>
      </c>
      <c r="C98" s="156">
        <v>753</v>
      </c>
      <c r="D98" s="159" t="s">
        <v>287</v>
      </c>
      <c r="E98" s="158" t="s">
        <v>238</v>
      </c>
    </row>
    <row r="99" spans="1:5" x14ac:dyDescent="0.25">
      <c r="A99" s="170" t="s">
        <v>139</v>
      </c>
      <c r="B99" s="157" t="str">
        <f ca="1">A99&amp;COUNTIF(A$4:$D99,A99)</f>
        <v>SOYSALLI1</v>
      </c>
      <c r="C99" s="156">
        <v>869</v>
      </c>
      <c r="D99" s="159" t="s">
        <v>253</v>
      </c>
      <c r="E99" s="158" t="s">
        <v>240</v>
      </c>
    </row>
    <row r="100" spans="1:5" x14ac:dyDescent="0.25">
      <c r="A100" s="170" t="s">
        <v>139</v>
      </c>
      <c r="B100" s="157" t="str">
        <f ca="1">A100&amp;COUNTIF(A$4:$D100,A100)</f>
        <v>SOYSALLI6</v>
      </c>
      <c r="C100" s="156">
        <v>1009</v>
      </c>
      <c r="D100" s="159" t="s">
        <v>286</v>
      </c>
      <c r="E100" s="158" t="s">
        <v>328</v>
      </c>
    </row>
    <row r="101" spans="1:5" x14ac:dyDescent="0.25">
      <c r="A101" s="170" t="s">
        <v>139</v>
      </c>
      <c r="B101" s="157" t="str">
        <f ca="1">A101&amp;COUNTIF(A$4:$D101,A101)</f>
        <v>SOYSALLI5</v>
      </c>
      <c r="C101" s="156">
        <v>1011</v>
      </c>
      <c r="D101" s="159" t="s">
        <v>286</v>
      </c>
      <c r="E101" s="158" t="s">
        <v>342</v>
      </c>
    </row>
    <row r="102" spans="1:5" x14ac:dyDescent="0.25">
      <c r="A102" s="170" t="s">
        <v>139</v>
      </c>
      <c r="B102" s="157" t="str">
        <f ca="1">A102&amp;COUNTIF(A$4:$D102,A102)</f>
        <v>SOYSALLI1</v>
      </c>
      <c r="C102" s="156" t="s">
        <v>404</v>
      </c>
      <c r="D102" s="219" t="s">
        <v>364</v>
      </c>
      <c r="E102" s="170" t="s">
        <v>363</v>
      </c>
    </row>
    <row r="103" spans="1:5" x14ac:dyDescent="0.25">
      <c r="A103" s="158" t="s">
        <v>139</v>
      </c>
      <c r="B103" s="157" t="str">
        <f ca="1">A103&amp;COUNTIF(A$4:$D103,A103)</f>
        <v>SOYSALLI2</v>
      </c>
      <c r="C103" s="156" t="s">
        <v>404</v>
      </c>
      <c r="D103" s="219" t="s">
        <v>289</v>
      </c>
      <c r="E103" s="170" t="s">
        <v>382</v>
      </c>
    </row>
    <row r="104" spans="1:5" x14ac:dyDescent="0.25">
      <c r="A104" s="158" t="s">
        <v>139</v>
      </c>
      <c r="B104" s="157" t="str">
        <f ca="1">A104&amp;COUNTIF(A$4:$D104,A104)</f>
        <v>SOYSALLI3</v>
      </c>
      <c r="C104" s="156" t="s">
        <v>404</v>
      </c>
      <c r="D104" s="219" t="s">
        <v>289</v>
      </c>
      <c r="E104" s="170" t="s">
        <v>383</v>
      </c>
    </row>
    <row r="105" spans="1:5" x14ac:dyDescent="0.25">
      <c r="A105" s="158" t="s">
        <v>139</v>
      </c>
      <c r="B105" s="157" t="str">
        <f ca="1">A105&amp;COUNTIF(A$4:$D105,A105)</f>
        <v>SOYSALLI4</v>
      </c>
      <c r="C105" s="156">
        <v>508</v>
      </c>
      <c r="D105" s="219" t="s">
        <v>273</v>
      </c>
      <c r="E105" s="170" t="s">
        <v>384</v>
      </c>
    </row>
    <row r="106" spans="1:5" x14ac:dyDescent="0.25">
      <c r="A106" s="170" t="s">
        <v>139</v>
      </c>
      <c r="B106" s="157" t="str">
        <f ca="1">A106&amp;COUNTIF(A$4:$D106,A106)</f>
        <v>SOYSALLI5</v>
      </c>
      <c r="C106" s="156" t="s">
        <v>404</v>
      </c>
      <c r="D106" s="219" t="s">
        <v>364</v>
      </c>
      <c r="E106" s="170" t="s">
        <v>399</v>
      </c>
    </row>
    <row r="107" spans="1:5" x14ac:dyDescent="0.25">
      <c r="A107" s="170" t="s">
        <v>139</v>
      </c>
      <c r="B107" s="157" t="str">
        <f ca="1">A107&amp;COUNTIF(A$4:$D107,A107)</f>
        <v>SOYSALLI6</v>
      </c>
      <c r="C107" s="156" t="s">
        <v>404</v>
      </c>
      <c r="D107" s="219" t="s">
        <v>289</v>
      </c>
      <c r="E107" s="170" t="s">
        <v>400</v>
      </c>
    </row>
    <row r="108" spans="1:5" x14ac:dyDescent="0.25">
      <c r="A108" s="170" t="s">
        <v>140</v>
      </c>
      <c r="B108" s="157" t="str">
        <f ca="1">A108&amp;COUNTIF(A$4:$D108,A108)</f>
        <v>ŞAHMELİK1</v>
      </c>
      <c r="C108" s="156">
        <v>383</v>
      </c>
      <c r="D108" s="159" t="s">
        <v>255</v>
      </c>
      <c r="E108" s="158" t="s">
        <v>212</v>
      </c>
    </row>
    <row r="109" spans="1:5" x14ac:dyDescent="0.25">
      <c r="A109" s="170" t="s">
        <v>140</v>
      </c>
      <c r="B109" s="157" t="str">
        <f ca="1">A109&amp;COUNTIF(A$4:$D109,A109)</f>
        <v>ŞAHMELİK2</v>
      </c>
      <c r="C109" s="156">
        <v>764</v>
      </c>
      <c r="D109" s="159" t="s">
        <v>287</v>
      </c>
      <c r="E109" s="158" t="s">
        <v>242</v>
      </c>
    </row>
    <row r="110" spans="1:5" x14ac:dyDescent="0.25">
      <c r="A110" s="218" t="s">
        <v>140</v>
      </c>
      <c r="B110" s="157" t="str">
        <f ca="1">A110&amp;COUNTIF(A$4:$D110,A110)</f>
        <v>ŞAHMELİK1</v>
      </c>
      <c r="C110" s="156" t="s">
        <v>404</v>
      </c>
      <c r="D110" s="217" t="s">
        <v>253</v>
      </c>
      <c r="E110" s="170" t="s">
        <v>352</v>
      </c>
    </row>
    <row r="111" spans="1:5" x14ac:dyDescent="0.25">
      <c r="A111" s="170" t="s">
        <v>141</v>
      </c>
      <c r="B111" s="157" t="str">
        <f ca="1">A111&amp;COUNTIF(A$4:$D111,A111)</f>
        <v>ŞIHLI1</v>
      </c>
      <c r="C111" s="156" t="s">
        <v>404</v>
      </c>
      <c r="D111" s="219" t="s">
        <v>288</v>
      </c>
      <c r="E111" s="170" t="s">
        <v>369</v>
      </c>
    </row>
    <row r="112" spans="1:5" x14ac:dyDescent="0.25">
      <c r="A112" s="170" t="s">
        <v>141</v>
      </c>
      <c r="B112" s="157" t="str">
        <f ca="1">A112&amp;COUNTIF(A$4:$D112,A112)</f>
        <v>ŞIHLI2</v>
      </c>
      <c r="C112" s="156" t="s">
        <v>404</v>
      </c>
      <c r="D112" s="219" t="s">
        <v>289</v>
      </c>
      <c r="E112" s="170" t="s">
        <v>376</v>
      </c>
    </row>
    <row r="113" spans="1:5" x14ac:dyDescent="0.25">
      <c r="A113" s="158" t="s">
        <v>141</v>
      </c>
      <c r="B113" s="157" t="str">
        <f ca="1">A113&amp;COUNTIF(A$4:$D113,A113)</f>
        <v>ŞIHLI3</v>
      </c>
      <c r="C113" s="156" t="s">
        <v>404</v>
      </c>
      <c r="D113" s="219" t="s">
        <v>289</v>
      </c>
      <c r="E113" s="170" t="s">
        <v>390</v>
      </c>
    </row>
    <row r="114" spans="1:5" x14ac:dyDescent="0.25">
      <c r="A114" s="170" t="s">
        <v>142</v>
      </c>
      <c r="B114" s="157" t="str">
        <f ca="1">A114&amp;COUNTIF(A$2:$D116,A114)</f>
        <v>YAYLACIK3</v>
      </c>
      <c r="C114" s="156">
        <v>32</v>
      </c>
      <c r="D114" s="159" t="s">
        <v>250</v>
      </c>
      <c r="E114" s="158" t="s">
        <v>260</v>
      </c>
    </row>
    <row r="115" spans="1:5" x14ac:dyDescent="0.25">
      <c r="A115" s="170" t="s">
        <v>142</v>
      </c>
      <c r="B115" s="157" t="str">
        <f ca="1">A115&amp;COUNTIF(A$4:$D115,A115)</f>
        <v>YAYLACIK1</v>
      </c>
      <c r="C115" s="156">
        <v>271</v>
      </c>
      <c r="D115" s="159" t="s">
        <v>214</v>
      </c>
      <c r="E115" s="158" t="s">
        <v>193</v>
      </c>
    </row>
    <row r="116" spans="1:5" x14ac:dyDescent="0.25">
      <c r="A116" s="170" t="s">
        <v>142</v>
      </c>
      <c r="B116" s="157" t="str">
        <f ca="1">A116&amp;COUNTIF(A$4:$D116,A116)</f>
        <v>YAYLACIK2</v>
      </c>
      <c r="C116" s="156">
        <v>355</v>
      </c>
      <c r="D116" s="159" t="s">
        <v>218</v>
      </c>
      <c r="E116" s="158" t="s">
        <v>243</v>
      </c>
    </row>
    <row r="117" spans="1:5" x14ac:dyDescent="0.25">
      <c r="A117" s="170" t="s">
        <v>275</v>
      </c>
      <c r="B117" s="157" t="str">
        <f ca="1">A117&amp;COUNTIF(A$4:$D117,A117)</f>
        <v>YAZIBAŞI1</v>
      </c>
      <c r="C117" s="156">
        <v>401</v>
      </c>
      <c r="D117" s="159" t="s">
        <v>256</v>
      </c>
      <c r="E117" s="158" t="s">
        <v>189</v>
      </c>
    </row>
    <row r="118" spans="1:5" x14ac:dyDescent="0.25">
      <c r="A118" s="170" t="s">
        <v>350</v>
      </c>
      <c r="B118" s="157" t="str">
        <f ca="1">A118&amp;COUNTIF(A$4:$D118,A118)</f>
        <v>YENİCE1</v>
      </c>
      <c r="C118" s="156">
        <v>413</v>
      </c>
      <c r="D118" s="159" t="s">
        <v>214</v>
      </c>
      <c r="E118" s="158" t="s">
        <v>192</v>
      </c>
    </row>
    <row r="119" spans="1:5" x14ac:dyDescent="0.25">
      <c r="A119" s="170" t="s">
        <v>143</v>
      </c>
      <c r="B119" s="157" t="str">
        <f ca="1">A119&amp;COUNTIF(A$4:$D119,A119)</f>
        <v>YENİKÖY4</v>
      </c>
      <c r="C119" s="156">
        <v>236</v>
      </c>
      <c r="D119" s="159" t="s">
        <v>273</v>
      </c>
      <c r="E119" s="158" t="s">
        <v>244</v>
      </c>
    </row>
    <row r="120" spans="1:5" x14ac:dyDescent="0.25">
      <c r="A120" s="170" t="s">
        <v>143</v>
      </c>
      <c r="B120" s="157" t="str">
        <f ca="1">A120&amp;COUNTIF(A$4:$D120,A120)</f>
        <v>YENİKÖY2</v>
      </c>
      <c r="C120" s="156">
        <v>385</v>
      </c>
      <c r="D120" s="159" t="s">
        <v>255</v>
      </c>
      <c r="E120" s="158" t="s">
        <v>190</v>
      </c>
    </row>
    <row r="121" spans="1:5" x14ac:dyDescent="0.25">
      <c r="A121" s="170" t="s">
        <v>143</v>
      </c>
      <c r="B121" s="157" t="str">
        <f ca="1">A121&amp;COUNTIF(A$4:$D121,A121)</f>
        <v>YENİKÖY3</v>
      </c>
      <c r="C121" s="156">
        <v>400</v>
      </c>
      <c r="D121" s="159" t="s">
        <v>255</v>
      </c>
      <c r="E121" s="158" t="s">
        <v>191</v>
      </c>
    </row>
    <row r="122" spans="1:5" x14ac:dyDescent="0.25">
      <c r="A122" s="170" t="s">
        <v>143</v>
      </c>
      <c r="B122" s="157" t="str">
        <f ca="1">A122&amp;COUNTIF(A$4:$D122,A122)</f>
        <v>YENİKÖY1</v>
      </c>
      <c r="C122" s="156">
        <v>695</v>
      </c>
      <c r="D122" s="159" t="s">
        <v>249</v>
      </c>
      <c r="E122" s="158" t="s">
        <v>198</v>
      </c>
    </row>
    <row r="123" spans="1:5" x14ac:dyDescent="0.25">
      <c r="A123" s="170" t="s">
        <v>143</v>
      </c>
      <c r="B123" s="157" t="str">
        <f ca="1">A123&amp;COUNTIF(A$4:$D123,A123)</f>
        <v>YENİKÖY1</v>
      </c>
      <c r="C123" s="156" t="s">
        <v>404</v>
      </c>
      <c r="D123" s="219" t="s">
        <v>288</v>
      </c>
      <c r="E123" s="170" t="s">
        <v>361</v>
      </c>
    </row>
    <row r="124" spans="1:5" x14ac:dyDescent="0.25">
      <c r="A124" s="170" t="s">
        <v>143</v>
      </c>
      <c r="B124" s="157" t="str">
        <f ca="1">A124&amp;COUNTIF(A$4:$D124,A124)</f>
        <v>YENİKÖY2</v>
      </c>
      <c r="C124" s="156" t="s">
        <v>404</v>
      </c>
      <c r="D124" s="219" t="s">
        <v>288</v>
      </c>
      <c r="E124" s="170" t="s">
        <v>362</v>
      </c>
    </row>
    <row r="125" spans="1:5" x14ac:dyDescent="0.25">
      <c r="A125" s="158" t="s">
        <v>143</v>
      </c>
      <c r="B125" s="157" t="str">
        <f ca="1">A125&amp;COUNTIF(A$4:$D125,A125)</f>
        <v>YENİKÖY3</v>
      </c>
      <c r="C125" s="156" t="s">
        <v>404</v>
      </c>
      <c r="D125" s="219" t="s">
        <v>289</v>
      </c>
      <c r="E125" s="170" t="s">
        <v>389</v>
      </c>
    </row>
    <row r="126" spans="1:5" x14ac:dyDescent="0.25">
      <c r="A126" s="170" t="s">
        <v>143</v>
      </c>
      <c r="B126" s="157" t="str">
        <f ca="1">A126&amp;COUNTIF(A$4:$D126,A126)</f>
        <v>YENİKÖY4</v>
      </c>
      <c r="C126" s="156">
        <v>464</v>
      </c>
      <c r="D126" s="219" t="s">
        <v>273</v>
      </c>
      <c r="E126" s="170" t="s">
        <v>398</v>
      </c>
    </row>
    <row r="127" spans="1:5" x14ac:dyDescent="0.25">
      <c r="A127" s="170" t="s">
        <v>144</v>
      </c>
      <c r="B127" s="157" t="str">
        <f ca="1">A127&amp;COUNTIF(A$4:$D127,A127)</f>
        <v>ZİLE2</v>
      </c>
      <c r="C127" s="156">
        <v>263</v>
      </c>
      <c r="D127" s="159" t="s">
        <v>288</v>
      </c>
      <c r="E127" s="158" t="s">
        <v>245</v>
      </c>
    </row>
    <row r="128" spans="1:5" x14ac:dyDescent="0.25">
      <c r="A128" s="170" t="s">
        <v>144</v>
      </c>
      <c r="B128" s="157" t="str">
        <f ca="1">A128&amp;COUNTIF(A$4:$D128,A128)</f>
        <v>ZİLE1</v>
      </c>
      <c r="C128" s="156">
        <v>438</v>
      </c>
      <c r="D128" s="159" t="s">
        <v>289</v>
      </c>
      <c r="E128" s="158" t="s">
        <v>246</v>
      </c>
    </row>
    <row r="129" spans="1:5" x14ac:dyDescent="0.25">
      <c r="A129" s="158" t="s">
        <v>144</v>
      </c>
      <c r="B129" s="157" t="str">
        <f ca="1">A129&amp;COUNTIF(A$4:$D129,A129)</f>
        <v>ZİLE1</v>
      </c>
      <c r="C129" s="156" t="s">
        <v>404</v>
      </c>
      <c r="D129" s="219" t="s">
        <v>289</v>
      </c>
      <c r="E129" s="170" t="s">
        <v>371</v>
      </c>
    </row>
  </sheetData>
  <sortState ref="A1:E129">
    <sortCondition ref="A1"/>
  </sortState>
  <conditionalFormatting sqref="E1:E80">
    <cfRule type="duplicateValues" dxfId="287" priority="18"/>
  </conditionalFormatting>
  <conditionalFormatting sqref="E1:E80">
    <cfRule type="duplicateValues" dxfId="286" priority="13"/>
  </conditionalFormatting>
  <conditionalFormatting sqref="E81:E129">
    <cfRule type="duplicateValues" dxfId="285" priority="1"/>
  </conditionalFormatting>
  <conditionalFormatting sqref="E127:E129">
    <cfRule type="duplicateValues" dxfId="284" priority="3"/>
  </conditionalFormatting>
  <conditionalFormatting sqref="E81">
    <cfRule type="duplicateValues" dxfId="283" priority="4"/>
  </conditionalFormatting>
  <conditionalFormatting sqref="E127:E129 E81">
    <cfRule type="duplicateValues" dxfId="282" priority="2"/>
  </conditionalFormatting>
  <conditionalFormatting sqref="E82:E126">
    <cfRule type="duplicateValues" dxfId="281" priority="5"/>
  </conditionalFormatting>
  <conditionalFormatting sqref="E81:E129">
    <cfRule type="duplicateValues" dxfId="280" priority="6"/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SAYFA'!B84="","",'ANA SAYFA'!B84)</f>
        <v>Servis No</v>
      </c>
      <c r="D5" s="326"/>
      <c r="E5" s="326"/>
      <c r="F5" s="326" t="str">
        <f>IF('ANA SAYFA'!D84="","",'ANA SAYFA'!D84)</f>
        <v>16.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SAYFA'!C90="","",'ANA SAYFA'!C90)</f>
        <v>12-C</v>
      </c>
      <c r="E10" s="29" t="str">
        <f>IF('ANA SAYFA'!D90="","",'ANA SAYFA'!D90)</f>
        <v>MUHAMMET İSA  YAVUZ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209">
        <v>2</v>
      </c>
      <c r="D11" s="210" t="str">
        <f>IF('ANA SAYFA'!C91="","",'ANA SAYFA'!C91)</f>
        <v>11-E</v>
      </c>
      <c r="E11" s="211" t="str">
        <f>IF('ANA SAYFA'!D91="","",'ANA SAYFA'!D91)</f>
        <v>FURKAN HAMDİ KARABACAK</v>
      </c>
      <c r="F11" s="50"/>
      <c r="G11" s="50"/>
      <c r="H11" s="212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SAYFA'!C92="","",'ANA SAYFA'!C92)</f>
        <v>9-H</v>
      </c>
      <c r="E12" s="29" t="str">
        <f>IF('ANA SAYFA'!D92="","",'ANA SAYFA'!D92)</f>
        <v>NEVZAT ÇAKMAKAYA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SAYFA'!C93="","",'ANA SAYFA'!C93)</f>
        <v/>
      </c>
      <c r="E13" s="23" t="str">
        <f>IF('ANA SAYFA'!D93="","",'ANA SAYFA'!D93)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SAYFA'!C94="","",'ANA SAYFA'!C94)</f>
        <v/>
      </c>
      <c r="E14" s="29" t="str">
        <f>IF('ANA SAYFA'!D94="","",'ANA SAYFA'!D94)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SAYFA'!C95="","",'ANA SAYFA'!C95)</f>
        <v/>
      </c>
      <c r="E15" s="23" t="str">
        <f>IF('ANA SAYFA'!D95="","",'ANA SAYFA'!D95)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SAYFA'!C96="","",'ANA SAYFA'!C96)</f>
        <v/>
      </c>
      <c r="E16" s="29" t="str">
        <f>IF('ANA SAYFA'!D96="","",'ANA SAYFA'!D96)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SAYFA'!C97="","",'ANA SAYFA'!C97)</f>
        <v/>
      </c>
      <c r="E17" s="23" t="str">
        <f>IF('ANA SAYFA'!D97="","",'ANA SAYFA'!D97)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SAYFA'!C98="","",'ANA SAYFA'!C98)</f>
        <v/>
      </c>
      <c r="E18" s="29" t="str">
        <f>IF('ANA SAYFA'!D98="","",'ANA SAYFA'!D98)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SAYFA'!C99="","",'ANA SAYFA'!C99)</f>
        <v/>
      </c>
      <c r="E19" s="37" t="str">
        <f>IF('ANA SAYFA'!D99="","",'ANA SAYFA'!D99)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SAYFA'!C100="","",'ANA SAYFA'!C100)</f>
        <v/>
      </c>
      <c r="E20" s="29" t="str">
        <f>IF('ANA SAYFA'!D100="","",'ANA SAYFA'!D100)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SAYFA'!C101="","",'ANA SAYFA'!C101)</f>
        <v/>
      </c>
      <c r="E21" s="23" t="str">
        <f>IF('ANA SAYFA'!D101="","",'ANA SAYFA'!D101)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SAYFA'!C102="","",'ANA SAYFA'!C102)</f>
        <v/>
      </c>
      <c r="E22" s="29" t="str">
        <f>IF('ANA SAYFA'!D102="","",'ANA SAYFA'!D102)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SAYFA'!C103="","",'ANA SAYFA'!C103)</f>
        <v/>
      </c>
      <c r="E23" s="23" t="str">
        <f>IF('ANA SAYFA'!D103="","",'ANA SAYFA'!D103)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SAYFA'!C104="","",'ANA SAYFA'!C104)</f>
        <v/>
      </c>
      <c r="E24" s="29" t="str">
        <f>IF('ANA SAYFA'!D104="","",'ANA SAYFA'!D104)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SAYFA'!C105="","",'ANA SAYFA'!C105)</f>
        <v/>
      </c>
      <c r="E25" s="23" t="str">
        <f>IF('ANA SAYFA'!D105="","",'ANA SAYFA'!D105)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SAYFA'!D86="","",'ANA SAYFA'!D86&amp;"                                                                           "&amp;'ANA SAYFA'!D87)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SAYFA'!D88="","",'ANA SAYFA'!D88)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SAYFA'!D85="","",'ANA SAYFA'!D85)</f>
        <v>KALE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0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SAYFA'!F84="","",'ANA SAYFA'!F84)</f>
        <v>Servis No</v>
      </c>
      <c r="D5" s="326"/>
      <c r="E5" s="326"/>
      <c r="F5" s="326" t="str">
        <f>IF('ANA SAYFA'!H84="","",'ANA SAYFA'!H84)</f>
        <v>17.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SAYFA'!G90="","",'ANA SAYFA'!G90)</f>
        <v>9-E</v>
      </c>
      <c r="E10" s="29" t="str">
        <f>IF('ANA SAYFA'!H90="","",'ANA SAYFA'!H90)</f>
        <v>AHMET KARAGÖZ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SAYFA'!G91="","",'ANA SAYFA'!G91)</f>
        <v>9-F</v>
      </c>
      <c r="E11" s="23" t="str">
        <f>IF('ANA SAYFA'!H91="","",'ANA SAYFA'!H91)</f>
        <v>SEFA KARAKAYA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SAYFA'!G92="","",'ANA SAYFA'!G92)</f>
        <v/>
      </c>
      <c r="E12" s="29" t="str">
        <f>IF('ANA SAYFA'!H92="","",'ANA SAYFA'!H92)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SAYFA'!G93="","",'ANA SAYFA'!G93)</f>
        <v/>
      </c>
      <c r="E13" s="23" t="str">
        <f>IF('ANA SAYFA'!H93="","",'ANA SAYFA'!H93)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SAYFA'!G94="","",'ANA SAYFA'!G94)</f>
        <v/>
      </c>
      <c r="E14" s="29" t="str">
        <f>IF('ANA SAYFA'!H94="","",'ANA SAYFA'!H94)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SAYFA'!G95="","",'ANA SAYFA'!G95)</f>
        <v/>
      </c>
      <c r="E15" s="23" t="str">
        <f>IF('ANA SAYFA'!H95="","",'ANA SAYFA'!H95)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SAYFA'!G96="","",'ANA SAYFA'!G96)</f>
        <v/>
      </c>
      <c r="E16" s="29" t="str">
        <f>IF('ANA SAYFA'!H96="","",'ANA SAYFA'!H96)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SAYFA'!G97="","",'ANA SAYFA'!G97)</f>
        <v/>
      </c>
      <c r="E17" s="23" t="str">
        <f>IF('ANA SAYFA'!H97="","",'ANA SAYFA'!H97)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SAYFA'!G98="","",'ANA SAYFA'!G98)</f>
        <v/>
      </c>
      <c r="E18" s="29" t="str">
        <f>IF('ANA SAYFA'!H98="","",'ANA SAYFA'!H98)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SAYFA'!G99="","",'ANA SAYFA'!G99)</f>
        <v/>
      </c>
      <c r="E19" s="37" t="str">
        <f>IF('ANA SAYFA'!H99="","",'ANA SAYFA'!H99)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SAYFA'!G100="","",'ANA SAYFA'!G100)</f>
        <v/>
      </c>
      <c r="E20" s="29" t="str">
        <f>IF('ANA SAYFA'!H100="","",'ANA SAYFA'!H100)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SAYFA'!G101="","",'ANA SAYFA'!G101)</f>
        <v/>
      </c>
      <c r="E21" s="23" t="str">
        <f>IF('ANA SAYFA'!H101="","",'ANA SAYFA'!H101)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SAYFA'!G102="","",'ANA SAYFA'!G102)</f>
        <v/>
      </c>
      <c r="E22" s="29" t="str">
        <f>IF('ANA SAYFA'!H102="","",'ANA SAYFA'!H102)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SAYFA'!G103="","",'ANA SAYFA'!G103)</f>
        <v/>
      </c>
      <c r="E23" s="23" t="str">
        <f>IF('ANA SAYFA'!H103="","",'ANA SAYFA'!H103)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SAYFA'!G104="","",'ANA SAYFA'!G104)</f>
        <v/>
      </c>
      <c r="E24" s="29" t="str">
        <f>IF('ANA SAYFA'!H104="","",'ANA SAYFA'!H104)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SAYFA'!G105="","",'ANA SAYFA'!G105)</f>
        <v/>
      </c>
      <c r="E25" s="23" t="str">
        <f>IF('ANA SAYFA'!H105="","",'ANA SAYFA'!H105)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SAYFA'!H86="","",'ANA SAYFA'!H86&amp;"                                                                           "&amp;'ANA SAYFA'!H87)</f>
        <v>ABDÜLKADİR KIDAM                                                                           5363520549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str">
        <f>IF('ANA SAYFA'!H88="","",'ANA SAYFA'!H88)</f>
        <v>38 S 7651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SAYFA'!H85="","",'ANA SAYFA'!H85)</f>
        <v>KARACAÖREN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9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SAYFA'!J84="","",'ANA SAYFA'!J84)</f>
        <v>Servis No</v>
      </c>
      <c r="D5" s="326"/>
      <c r="E5" s="326"/>
      <c r="F5" s="326" t="str">
        <f>IF('ANA SAYFA'!L84="","",'ANA SAYFA'!L84)</f>
        <v>18.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9" t="str">
        <f>IF('ANA SAYFA'!K90="","",'ANA SAYFA'!K90)</f>
        <v>11-C</v>
      </c>
      <c r="E10" s="29" t="str">
        <f>IF('ANA SAYFA'!L90="","",'ANA SAYFA'!L90)</f>
        <v>EREN TANGUT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SAYFA'!K91="","",'ANA SAYFA'!K91)</f>
        <v>9-D</v>
      </c>
      <c r="E11" s="23" t="str">
        <f>IF('ANA SAYFA'!L91="","",'ANA SAYFA'!L91)</f>
        <v>MAHMUT DOĞAN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SAYFA'!K92="","",'ANA SAYFA'!K92)</f>
        <v>9-A</v>
      </c>
      <c r="E12" s="29" t="str">
        <f>IF('ANA SAYFA'!L92="","",'ANA SAYFA'!L92)</f>
        <v>YUNUS EMRE ÇİFTÇİ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SAYFA'!K93="","",'ANA SAYFA'!K93)</f>
        <v/>
      </c>
      <c r="E13" s="23" t="str">
        <f>IF('ANA SAYFA'!L93="","",'ANA SAYFA'!L93)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SAYFA'!K94="","",'ANA SAYFA'!K94)</f>
        <v/>
      </c>
      <c r="E14" s="29" t="str">
        <f>IF('ANA SAYFA'!L94="","",'ANA SAYFA'!L94)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SAYFA'!K95="","",'ANA SAYFA'!K95)</f>
        <v/>
      </c>
      <c r="E15" s="23" t="str">
        <f>IF('ANA SAYFA'!L95="","",'ANA SAYFA'!L95)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SAYFA'!K96="","",'ANA SAYFA'!K96)</f>
        <v/>
      </c>
      <c r="E16" s="29" t="str">
        <f>IF('ANA SAYFA'!L96="","",'ANA SAYFA'!L96)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SAYFA'!K97="","",'ANA SAYFA'!K97)</f>
        <v/>
      </c>
      <c r="E17" s="23" t="str">
        <f>IF('ANA SAYFA'!L97="","",'ANA SAYFA'!L97)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SAYFA'!K98="","",'ANA SAYFA'!K98)</f>
        <v/>
      </c>
      <c r="E18" s="29" t="str">
        <f>IF('ANA SAYFA'!L98="","",'ANA SAYFA'!L98)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SAYFA'!K99="","",'ANA SAYFA'!K99)</f>
        <v/>
      </c>
      <c r="E19" s="37" t="str">
        <f>IF('ANA SAYFA'!L99="","",'ANA SAYFA'!L99)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SAYFA'!K100="","",'ANA SAYFA'!K100)</f>
        <v/>
      </c>
      <c r="E20" s="29" t="str">
        <f>IF('ANA SAYFA'!L100="","",'ANA SAYFA'!L100)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SAYFA'!K101="","",'ANA SAYFA'!K101)</f>
        <v/>
      </c>
      <c r="E21" s="23" t="str">
        <f>IF('ANA SAYFA'!L101="","",'ANA SAYFA'!L101)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SAYFA'!K102="","",'ANA SAYFA'!K102)</f>
        <v/>
      </c>
      <c r="E22" s="29" t="str">
        <f>IF('ANA SAYFA'!L102="","",'ANA SAYFA'!L102)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SAYFA'!K103="","",'ANA SAYFA'!K103)</f>
        <v/>
      </c>
      <c r="E23" s="23" t="str">
        <f>IF('ANA SAYFA'!L103="","",'ANA SAYFA'!L103)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SAYFA'!K104="","",'ANA SAYFA'!K104)</f>
        <v/>
      </c>
      <c r="E24" s="29" t="str">
        <f>IF('ANA SAYFA'!L104="","",'ANA SAYFA'!L104)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SAYFA'!K105="","",'ANA SAYFA'!K105)</f>
        <v/>
      </c>
      <c r="E25" s="23" t="str">
        <f>IF('ANA SAYFA'!L105="","",'ANA SAYFA'!L105)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SAYFA'!L86="","",'ANA SAYFA'!L86&amp;"                                                                           "&amp;'ANA SAYFA'!L87)</f>
        <v>OSMAN KARAGÖZ                                                                           5528406338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str">
        <f>IF('ANA SAYFA'!L88="","",'ANA SAYFA'!L88)</f>
        <v>38 S 625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SAYFA'!L85="","",'ANA SAYFA'!L85)</f>
        <v>KULPAK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8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AW16" sqref="AW16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SAYFA'!N84="","",'ANA SAYFA'!N84)</f>
        <v>Servis No</v>
      </c>
      <c r="D5" s="326"/>
      <c r="E5" s="326"/>
      <c r="F5" s="326" t="str">
        <f>IF('ANA SAYFA'!P84="","",'ANA SAYFA'!P84)</f>
        <v>19.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SAYFA'!O90="","",'ANA SAYFA'!O90)</f>
        <v/>
      </c>
      <c r="E10" s="29" t="str">
        <f>IF('ANA SAYFA'!P90="","",'ANA SAYFA'!P90)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SAYFA'!O91="","",'ANA SAYFA'!O91)</f>
        <v/>
      </c>
      <c r="E11" s="23" t="str">
        <f>IF('ANA SAYFA'!P91="","",'ANA SAYFA'!P91)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SAYFA'!O92="","",'ANA SAYFA'!O92)</f>
        <v/>
      </c>
      <c r="E12" s="29" t="str">
        <f>IF('ANA SAYFA'!P92="","",'ANA SAYFA'!P92)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SAYFA'!O93="","",'ANA SAYFA'!O93)</f>
        <v/>
      </c>
      <c r="E13" s="23" t="str">
        <f>IF('ANA SAYFA'!P93="","",'ANA SAYFA'!P93)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SAYFA'!O94="","",'ANA SAYFA'!O94)</f>
        <v/>
      </c>
      <c r="E14" s="29" t="str">
        <f>IF('ANA SAYFA'!P94="","",'ANA SAYFA'!P94)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SAYFA'!O95="","",'ANA SAYFA'!O95)</f>
        <v/>
      </c>
      <c r="E15" s="23" t="str">
        <f>IF('ANA SAYFA'!P95="","",'ANA SAYFA'!P95)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SAYFA'!O96="","",'ANA SAYFA'!O96)</f>
        <v/>
      </c>
      <c r="E16" s="29" t="str">
        <f>IF('ANA SAYFA'!P96="","",'ANA SAYFA'!P96)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SAYFA'!O97="","",'ANA SAYFA'!O97)</f>
        <v/>
      </c>
      <c r="E17" s="23" t="str">
        <f>IF('ANA SAYFA'!P97="","",'ANA SAYFA'!P97)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SAYFA'!O98="","",'ANA SAYFA'!O98)</f>
        <v/>
      </c>
      <c r="E18" s="29" t="str">
        <f>IF('ANA SAYFA'!P98="","",'ANA SAYFA'!P98)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SAYFA'!O99="","",'ANA SAYFA'!O99)</f>
        <v/>
      </c>
      <c r="E19" s="37" t="str">
        <f>IF('ANA SAYFA'!P99="","",'ANA SAYFA'!P99)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SAYFA'!O100="","",'ANA SAYFA'!O100)</f>
        <v/>
      </c>
      <c r="E20" s="29" t="str">
        <f>IF('ANA SAYFA'!P100="","",'ANA SAYFA'!P100)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SAYFA'!O101="","",'ANA SAYFA'!O101)</f>
        <v/>
      </c>
      <c r="E21" s="23" t="str">
        <f>IF('ANA SAYFA'!P101="","",'ANA SAYFA'!P101)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SAYFA'!O102="","",'ANA SAYFA'!O102)</f>
        <v/>
      </c>
      <c r="E22" s="29" t="str">
        <f>IF('ANA SAYFA'!P102="","",'ANA SAYFA'!P102)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SAYFA'!O103="","",'ANA SAYFA'!O103)</f>
        <v/>
      </c>
      <c r="E23" s="23" t="str">
        <f>IF('ANA SAYFA'!P103="","",'ANA SAYFA'!P103)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SAYFA'!O104="","",'ANA SAYFA'!O104)</f>
        <v/>
      </c>
      <c r="E24" s="29" t="str">
        <f>IF('ANA SAYFA'!P104="","",'ANA SAYFA'!P104)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SAYFA'!O105="","",'ANA SAYFA'!O105)</f>
        <v/>
      </c>
      <c r="E25" s="23" t="str">
        <f>IF('ANA SAYFA'!P105="","",'ANA SAYFA'!P105)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SAYFA'!P86="","",'ANA SAYFA'!P86&amp;"                                                                           "&amp;'ANA SAYFA'!P87)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SAYFA'!P88="","",'ANA SAYFA'!P88)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SAYFA'!P85="","",'ANA SAYFA'!P85)</f>
        <v>KÜÇÜK KÜNYE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7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SAYFA'!T84="","",'ANA SAYFA'!T84)</f>
        <v>20.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SAYFA'!S90="","",'ANA SAYFA'!S90)</f>
        <v>11-B</v>
      </c>
      <c r="E10" s="29" t="str">
        <f>IF('ANA SAYFA'!T90="","",'ANA SAYFA'!T90)</f>
        <v>ÖMER ÖZMEN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SAYFA'!S91="","",'ANA SAYFA'!S91)</f>
        <v/>
      </c>
      <c r="E11" s="23" t="str">
        <f>IF('ANA SAYFA'!T91="","",'ANA SAYFA'!T91)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SAYFA'!S92="","",'ANA SAYFA'!S92)</f>
        <v/>
      </c>
      <c r="E12" s="29" t="str">
        <f>IF('ANA SAYFA'!T92="","",'ANA SAYFA'!T92)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SAYFA'!S93="","",'ANA SAYFA'!S93)</f>
        <v/>
      </c>
      <c r="E13" s="23" t="str">
        <f>IF('ANA SAYFA'!T93="","",'ANA SAYFA'!T93)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SAYFA'!S94="","",'ANA SAYFA'!S94)</f>
        <v/>
      </c>
      <c r="E14" s="29" t="str">
        <f>IF('ANA SAYFA'!T94="","",'ANA SAYFA'!T94)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SAYFA'!S95="","",'ANA SAYFA'!S95)</f>
        <v/>
      </c>
      <c r="E15" s="23" t="str">
        <f>IF('ANA SAYFA'!T95="","",'ANA SAYFA'!T95)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SAYFA'!S96="","",'ANA SAYFA'!S96)</f>
        <v/>
      </c>
      <c r="E16" s="29" t="str">
        <f>IF('ANA SAYFA'!T96="","",'ANA SAYFA'!T96)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SAYFA'!S97="","",'ANA SAYFA'!S97)</f>
        <v/>
      </c>
      <c r="E17" s="23" t="str">
        <f>IF('ANA SAYFA'!T97="","",'ANA SAYFA'!T97)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SAYFA'!S98="","",'ANA SAYFA'!S98)</f>
        <v/>
      </c>
      <c r="E18" s="29" t="str">
        <f>IF('ANA SAYFA'!T98="","",'ANA SAYFA'!T98)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SAYFA'!S99="","",'ANA SAYFA'!S99)</f>
        <v/>
      </c>
      <c r="E19" s="37" t="str">
        <f>IF('ANA SAYFA'!T99="","",'ANA SAYFA'!T99)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SAYFA'!S100="","",'ANA SAYFA'!S100)</f>
        <v/>
      </c>
      <c r="E20" s="29" t="str">
        <f>IF('ANA SAYFA'!T100="","",'ANA SAYFA'!T100)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SAYFA'!S101="","",'ANA SAYFA'!S101)</f>
        <v/>
      </c>
      <c r="E21" s="23" t="str">
        <f>IF('ANA SAYFA'!T101="","",'ANA SAYFA'!T101)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SAYFA'!T102="","",'ANA SAYFA'!T102)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SAYFA'!T103="","",'ANA SAYFA'!T103)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SAYFA'!T104="","",'ANA SAYFA'!T104)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SAYFA'!T105="","",'ANA SAYFA'!T105)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SAYFA'!T86="","",'ANA SAYFA'!T86&amp;"                                                                           "&amp;'ANA SAYFA'!T87)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SAYFA'!T88="","",'ANA SAYFA'!T88)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SAYFA'!T85="","",'ANA SAYFA'!T85)</f>
        <v>MİLLİDERE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6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SAYFA'!D109="","",'ANA SAYFA'!D109)</f>
        <v>21.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SAYFA'!C115="","",'ANA SAYFA'!C115)</f>
        <v>ÖZEL</v>
      </c>
      <c r="E10" s="29" t="str">
        <f>IF('ANA SAYFA'!D115="","",'ANA SAYFA'!D115)</f>
        <v>ERDEM EKEN (K. İNCESU)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44" t="str">
        <f>IF('ANA SAYFA'!C116="","",'ANA SAYFA'!C116)</f>
        <v>ÖZEL</v>
      </c>
      <c r="E11" s="37" t="str">
        <f>IF('ANA SAYFA'!D116="","",'ANA SAYFA'!D116)</f>
        <v>SERVET CAN ÖZTÜRK (Y. MAH)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28" t="str">
        <f>IF('ANA SAYFA'!C117="","",'ANA SAYFA'!C117)</f>
        <v>ÖZEL</v>
      </c>
      <c r="E12" s="29" t="str">
        <f>IF('ANA SAYFA'!D117="","",'ANA SAYFA'!D117)</f>
        <v>ANIL TUNK  (HASAN ŞAHAN)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44" t="str">
        <f>IF('ANA SAYFA'!C118="","",'ANA SAYFA'!C118)</f>
        <v>ÖZEL</v>
      </c>
      <c r="E13" s="37" t="str">
        <f>IF('ANA SAYFA'!D118="","",'ANA SAYFA'!D118)</f>
        <v>UBEYD AHMED ELHASAN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28" t="str">
        <f>IF('ANA SAYFA'!C119="","",'ANA SAYFA'!C119)</f>
        <v/>
      </c>
      <c r="E14" s="29" t="str">
        <f>IF('ANA SAYFA'!D119="","",'ANA SAYFA'!D119)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44" t="str">
        <f>IF('ANA SAYFA'!C120="","",'ANA SAYFA'!C120)</f>
        <v/>
      </c>
      <c r="E15" s="37" t="str">
        <f>IF('ANA SAYFA'!D120="","",'ANA SAYFA'!D120)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28" t="str">
        <f>IF('ANA SAYFA'!C121="","",'ANA SAYFA'!C121)</f>
        <v/>
      </c>
      <c r="E16" s="29" t="str">
        <f>IF('ANA SAYFA'!D121="","",'ANA SAYFA'!D121)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44" t="str">
        <f>IF('ANA SAYFA'!C122="","",'ANA SAYFA'!C122)</f>
        <v/>
      </c>
      <c r="E17" s="37" t="str">
        <f>IF('ANA SAYFA'!D122="","",'ANA SAYFA'!D122)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28" t="str">
        <f>IF('ANA SAYFA'!C123="","",'ANA SAYFA'!C123)</f>
        <v/>
      </c>
      <c r="E18" s="29" t="str">
        <f>IF('ANA SAYFA'!D123="","",'ANA SAYFA'!D123)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SAYFA'!S99="","",'ANA SAYFA'!S99)</f>
        <v/>
      </c>
      <c r="E19" s="37" t="str">
        <f>IF('ANA SAYFA'!D124="","",'ANA SAYFA'!D124)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SAYFA'!D111="","",'ANA SAYFA'!D111&amp;"                                                                           "&amp;'ANA SAYFA'!D112)</f>
        <v>UĞUR KOCADAĞ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SAYFA'!T88="","",'ANA SAYFA'!T88)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SAYFA'!D110="","",'ANA SAYFA'!D110)</f>
        <v>ÖZEL EĞT.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5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AL18" sqref="AL18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SAYFA'!H109="","",'ANA SAYFA'!H109)</f>
        <v>22.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SAYFA'!G115="","",'ANA SAYFA'!G115)</f>
        <v/>
      </c>
      <c r="E10" s="29" t="str">
        <f>IF('ANA SAYFA'!H115="","",'ANA SAYFA'!H115)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44" t="str">
        <f>IF('ANA SAYFA'!G116="","",'ANA SAYFA'!G116)</f>
        <v/>
      </c>
      <c r="E11" s="23" t="str">
        <f>IF('ANA SAYFA'!H116="","",'ANA SAYFA'!H116)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SAYFA'!G117="","",'ANA SAYFA'!G117)</f>
        <v/>
      </c>
      <c r="E12" s="29" t="str">
        <f>IF('ANA SAYFA'!H117="","",'ANA SAYFA'!H117)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44" t="str">
        <f>IF('ANA SAYFA'!G118="","",'ANA SAYFA'!G118)</f>
        <v/>
      </c>
      <c r="E13" s="23" t="str">
        <f>IF('ANA SAYFA'!H118="","",'ANA SAYFA'!H118)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28" t="str">
        <f>IF('ANA SAYFA'!G119="","",'ANA SAYFA'!G119)</f>
        <v/>
      </c>
      <c r="E14" s="29" t="str">
        <f>IF('ANA SAYFA'!H119="","",'ANA SAYFA'!H119)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28" t="str">
        <f>IF('ANA SAYFA'!G120="","",'ANA SAYFA'!G120)</f>
        <v/>
      </c>
      <c r="E15" s="23" t="str">
        <f>IF('ANA SAYFA'!H120="","",'ANA SAYFA'!H120)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28" t="str">
        <f>IF('ANA SAYFA'!G121="","",'ANA SAYFA'!G121)</f>
        <v/>
      </c>
      <c r="E16" s="29" t="str">
        <f>IF('ANA SAYFA'!H121="","",'ANA SAYFA'!H121)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SAYFA'!S97="","",'ANA SAYFA'!S97)</f>
        <v/>
      </c>
      <c r="E17" s="23" t="str">
        <f>IF('ANA SAYFA'!H122="","",'ANA SAYFA'!H122)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SAYFA'!S98="","",'ANA SAYFA'!S98)</f>
        <v/>
      </c>
      <c r="E18" s="29" t="str">
        <f>IF('ANA SAYFA'!H123="","",'ANA SAYFA'!H123)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SAYFA'!S99="","",'ANA SAYFA'!S99)</f>
        <v/>
      </c>
      <c r="E19" s="37" t="str">
        <f>IF('ANA SAYFA'!D124="","",'ANA SAYFA'!D124)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SAYFA'!H111="","",'ANA SAYFA'!H111&amp;"                                                                           "&amp;'ANA SAYFA'!H112)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SAYFA'!T88="","",'ANA SAYFA'!T88)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SAYFA'!H110="","",'ANA SAYFA'!H110)</f>
        <v>SARAYCIK SARIKAYA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4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SAYFA'!L109="","",'ANA SAYFA'!L109)</f>
        <v>23.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SAYFA'!K115="","",'ANA SAYFA'!K115)</f>
        <v>12-C</v>
      </c>
      <c r="E10" s="29" t="str">
        <f>IF('ANA SAYFA'!L115="","",'ANA SAYFA'!L115)</f>
        <v>AZİZ TEVFİK ŞAHAN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SAYFA'!K116="","",'ANA SAYFA'!K116)</f>
        <v/>
      </c>
      <c r="E11" s="23" t="str">
        <f>IF('ANA SAYFA'!L116="","",'ANA SAYFA'!L116)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28" t="str">
        <f>IF('ANA SAYFA'!K117="","",'ANA SAYFA'!K117)</f>
        <v/>
      </c>
      <c r="E12" s="29" t="str">
        <f>IF('ANA SAYFA'!L117="","",'ANA SAYFA'!L117)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SAYFA'!K118="","",'ANA SAYFA'!K118)</f>
        <v/>
      </c>
      <c r="E13" s="23" t="str">
        <f>IF('ANA SAYFA'!L118="","",'ANA SAYFA'!L118)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28" t="str">
        <f>IF('ANA SAYFA'!K119="","",'ANA SAYFA'!K119)</f>
        <v/>
      </c>
      <c r="E14" s="29" t="str">
        <f>IF('ANA SAYFA'!L119="","",'ANA SAYFA'!L119)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SAYFA'!K120="","",'ANA SAYFA'!K120)</f>
        <v/>
      </c>
      <c r="E15" s="23" t="str">
        <f>IF('ANA SAYFA'!L120="","",'ANA SAYFA'!L120)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28" t="str">
        <f>IF('ANA SAYFA'!K121="","",'ANA SAYFA'!K121)</f>
        <v/>
      </c>
      <c r="E16" s="29" t="str">
        <f>IF('ANA SAYFA'!L121="","",'ANA SAYFA'!L121)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SAYFA'!K122="","",'ANA SAYFA'!K122)</f>
        <v/>
      </c>
      <c r="E17" s="23" t="str">
        <f>IF('ANA SAYFA'!L122="","",'ANA SAYFA'!L122)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28" t="str">
        <f>IF('ANA SAYFA'!K123="","",'ANA SAYFA'!K123)</f>
        <v/>
      </c>
      <c r="E18" s="29" t="str">
        <f>IF('ANA SAYFA'!L123="","",'ANA SAYFA'!L123)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SAYFA'!K124="","",'ANA SAYFA'!K124)</f>
        <v/>
      </c>
      <c r="E19" s="23" t="str">
        <f>IF('ANA SAYFA'!L124="","",'ANA SAYFA'!L124)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28" t="str">
        <f>IF('ANA SAYFA'!K125="","",'ANA SAYFA'!K125)</f>
        <v/>
      </c>
      <c r="E20" s="29" t="str">
        <f>IF('ANA SAYFA'!L125="","",'ANA SAYFA'!L125)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SAYFA'!K126="","",'ANA SAYFA'!K126)</f>
        <v/>
      </c>
      <c r="E21" s="23" t="str">
        <f>IF('ANA SAYFA'!L126="","",'ANA SAYFA'!L126)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28" t="str">
        <f>IF('ANA SAYFA'!K127="","",'ANA SAYFA'!K127)</f>
        <v/>
      </c>
      <c r="E22" s="29" t="str">
        <f>IF('ANA SAYFA'!L127="","",'ANA SAYFA'!L127)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SAYFA'!K128="","",'ANA SAYFA'!K128)</f>
        <v/>
      </c>
      <c r="E23" s="23" t="str">
        <f>IF('ANA SAYFA'!L128="","",'ANA SAYFA'!L128)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28" t="str">
        <f>IF('ANA SAYFA'!K129="","",'ANA SAYFA'!K129)</f>
        <v/>
      </c>
      <c r="E24" s="29" t="str">
        <f>IF('ANA SAYFA'!L129="","",'ANA SAYFA'!L129)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SAYFA'!L111="","",'ANA SAYFA'!L111&amp;"                                                                           "&amp;'ANA SAYFA'!L112)</f>
        <v>ŞÜKRÜ ŞAHİN                                                                           5312655525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str">
        <f>IF('ANA SAYFA'!L113="","",'ANA SAYFA'!L113)</f>
        <v>38 S 7696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SAYFA'!L110="","",'ANA SAYFA'!L110)</f>
        <v>SARICA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3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SAYFA'!P109="","",'ANA SAYFA'!P109)</f>
        <v>24.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SAYFA'!O115="","",'ANA SAYFA'!O115)</f>
        <v>10-E</v>
      </c>
      <c r="E10" s="29" t="str">
        <f>IF('ANA SAYFA'!P115="","",'ANA SAYFA'!P115)</f>
        <v>TURAN KILIÇ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SAYFA'!O116="","",'ANA SAYFA'!O116)</f>
        <v>11-E</v>
      </c>
      <c r="E11" s="23" t="str">
        <f>IF('ANA SAYFA'!P116="","",'ANA SAYFA'!P116)</f>
        <v>YASİN YILDIR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SAYFA'!O117="","",'ANA SAYFA'!O117)</f>
        <v>12-A</v>
      </c>
      <c r="E12" s="29" t="str">
        <f>IF('ANA SAYFA'!P117="","",'ANA SAYFA'!P117)</f>
        <v>MEHMET SEKİDAĞ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SAYFA'!O118="","",'ANA SAYFA'!O118)</f>
        <v>12-D</v>
      </c>
      <c r="E13" s="23" t="str">
        <f>IF('ANA SAYFA'!P118="","",'ANA SAYFA'!P118)</f>
        <v>ALİ OSMAN GÜLCE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SAYFA'!O119="","",'ANA SAYFA'!O119)</f>
        <v>12-D</v>
      </c>
      <c r="E14" s="29" t="str">
        <f>IF('ANA SAYFA'!P119="","",'ANA SAYFA'!P119)</f>
        <v>HACI AHMET AYHAN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SAYFA'!O120="","",'ANA SAYFA'!O120)</f>
        <v>12-D</v>
      </c>
      <c r="E15" s="23" t="str">
        <f>IF('ANA SAYFA'!P120="","",'ANA SAYFA'!P120)</f>
        <v>RESUL EZER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SAYFA'!O121="","",'ANA SAYFA'!O121)</f>
        <v>12-E</v>
      </c>
      <c r="E16" s="29" t="str">
        <f>IF('ANA SAYFA'!P121="","",'ANA SAYFA'!P121)</f>
        <v>HACI ALİ CİNGÖZ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SAYFA'!O122="","",'ANA SAYFA'!O122)</f>
        <v>9-E</v>
      </c>
      <c r="E17" s="23" t="str">
        <f>IF('ANA SAYFA'!P122="","",'ANA SAYFA'!P122)</f>
        <v>DENİZ TEKİN GÜLCE</v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SAYFA'!O123="","",'ANA SAYFA'!O123)</f>
        <v>9-E</v>
      </c>
      <c r="E18" s="29" t="str">
        <f>IF('ANA SAYFA'!P123="","",'ANA SAYFA'!P123)</f>
        <v>ALİ EREN BAL</v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SAYFA'!O124="","",'ANA SAYFA'!O124)</f>
        <v>9-E</v>
      </c>
      <c r="E19" s="23" t="str">
        <f>IF('ANA SAYFA'!P124="","",'ANA SAYFA'!P124)</f>
        <v>ÖMER SOLAK</v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SAYFA'!O125="","",'ANA SAYFA'!O125)</f>
        <v>9-D</v>
      </c>
      <c r="E20" s="29" t="str">
        <f>IF('ANA SAYFA'!P125="","",'ANA SAYFA'!P125)</f>
        <v>MUSTAFA SERÇE</v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SAYFA'!O126="","",'ANA SAYFA'!O126)</f>
        <v>9-F</v>
      </c>
      <c r="E21" s="23" t="str">
        <f>IF('ANA SAYFA'!P126="","",'ANA SAYFA'!P126)</f>
        <v>SELMAN SATIR</v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SAYFA'!O127="","",'ANA SAYFA'!O127)</f>
        <v>9-E</v>
      </c>
      <c r="E22" s="29" t="str">
        <f>IF('ANA SAYFA'!P127="","",'ANA SAYFA'!P127)</f>
        <v>SEMİH ALİ AŞIK</v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SAYFA'!O128="","",'ANA SAYFA'!O128)</f>
        <v>9-E</v>
      </c>
      <c r="E23" s="23" t="str">
        <f>IF('ANA SAYFA'!P128="","",'ANA SAYFA'!P128)</f>
        <v>BİLAL SARIOĞLU</v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SAYFA'!O129="","",'ANA SAYFA'!O129)</f>
        <v>9-A</v>
      </c>
      <c r="E24" s="29" t="str">
        <f>IF('ANA SAYFA'!P129="","",'ANA SAYFA'!P129)</f>
        <v>ALİ ULUSAN</v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SAYFA'!O130="","",'ANA SAYFA'!O130)</f>
        <v>9-A</v>
      </c>
      <c r="E25" s="23" t="str">
        <f>IF('ANA SAYFA'!P130="","",'ANA SAYFA'!P130)</f>
        <v>İRFAN ULUSAN</v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SAYFA'!P111="","",'ANA SAYFA'!P111&amp;"                                                                           "&amp;'ANA SAYFA'!P112)</f>
        <v>UĞUR TURAN                                                                           5307315102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str">
        <f>IF('ANA SAYFA'!P113="","",'ANA SAYFA'!P113)</f>
        <v>38 S 7638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SAYFA'!P110="","",'ANA SAYFA'!P110)</f>
        <v>SİNDELHÖYÜK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2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SAYFA'!T109="","",'ANA SAYFA'!T109)</f>
        <v>25.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SAYFA'!S115="","",'ANA SAYFA'!S115)</f>
        <v>9-E</v>
      </c>
      <c r="E10" s="29" t="str">
        <f>IF('ANA SAYFA'!T115="","",'ANA SAYFA'!T115)</f>
        <v>HASAN GÖNCÜ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SAYFA'!S116="","",'ANA SAYFA'!S116)</f>
        <v>12-B</v>
      </c>
      <c r="E11" s="23" t="str">
        <f>IF('ANA SAYFA'!T116="","",'ANA SAYFA'!T116)</f>
        <v>MAHSUNİ GÖKTEPE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SAYFA'!S117="","",'ANA SAYFA'!S117)</f>
        <v>12-T</v>
      </c>
      <c r="E12" s="29" t="str">
        <f>IF('ANA SAYFA'!T117="","",'ANA SAYFA'!T117)</f>
        <v>HASAN HÜSEYİN SÜTÇÜ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SAYFA'!S118="","",'ANA SAYFA'!S118)</f>
        <v>10-ATP</v>
      </c>
      <c r="E13" s="23" t="str">
        <f>IF('ANA SAYFA'!T118="","",'ANA SAYFA'!T118)</f>
        <v>VELİ KARACA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SAYFA'!S119="","",'ANA SAYFA'!S119)</f>
        <v>9-H</v>
      </c>
      <c r="E14" s="29" t="str">
        <f>IF('ANA SAYFA'!T119="","",'ANA SAYFA'!T119)</f>
        <v>ADEM EREN TÜRKMEN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SAYFA'!S120="","",'ANA SAYFA'!S120)</f>
        <v>9-B</v>
      </c>
      <c r="E15" s="23" t="str">
        <f>IF('ANA SAYFA'!T120="","",'ANA SAYFA'!T120)</f>
        <v>MEVLÜT BALTACI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SAYFA'!S121="","",'ANA SAYFA'!S121)</f>
        <v>9-E</v>
      </c>
      <c r="E16" s="29" t="str">
        <f>IF('ANA SAYFA'!T121="","",'ANA SAYFA'!T121)</f>
        <v>MİTHAT ŞAHAN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SAYFA'!S122="","",'ANA SAYFA'!S122)</f>
        <v>9-A</v>
      </c>
      <c r="E17" s="23" t="str">
        <f>IF('ANA SAYFA'!T122="","",'ANA SAYFA'!T122)</f>
        <v>MUHARREM EREN ŞİPAL</v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SAYFA'!S123="","",'ANA SAYFA'!S123)</f>
        <v>9-D</v>
      </c>
      <c r="E18" s="29" t="str">
        <f>IF('ANA SAYFA'!T123="","",'ANA SAYFA'!T123)</f>
        <v>EMİRHAN GÖKDEMİR</v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SAYFA'!S124="","",'ANA SAYFA'!S124)</f>
        <v>9-D</v>
      </c>
      <c r="E19" s="23" t="str">
        <f>IF('ANA SAYFA'!T124="","",'ANA SAYFA'!T124)</f>
        <v>YUSUF KURTOĞLU</v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SAYFA'!S125="","",'ANA SAYFA'!S125)</f>
        <v>9-E</v>
      </c>
      <c r="E20" s="29" t="str">
        <f>IF('ANA SAYFA'!T125="","",'ANA SAYFA'!T125)</f>
        <v>YUSUF YİĞİT SÜTÇÜ</v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28" t="str">
        <f>IF('ANA SAYFA'!S126="","",'ANA SAYFA'!S126)</f>
        <v/>
      </c>
      <c r="E21" s="29" t="str">
        <f>IF('ANA SAYFA'!T126="","",'ANA SAYFA'!T126)</f>
        <v/>
      </c>
      <c r="F21" s="30"/>
      <c r="G21" s="30"/>
      <c r="H21" s="31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/>
      <c r="D22" s="34"/>
      <c r="E22" s="29"/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/>
      <c r="D23" s="11"/>
      <c r="E23" s="23"/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SAYFA'!T111="","",'ANA SAYFA'!T111&amp;"                                                                           "&amp;'ANA SAYFA'!T112)</f>
        <v>ALİ ARGAN                                                                           5379779369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str">
        <f>IF('ANA SAYFA'!T113="","",'ANA SAYFA'!T113)</f>
        <v>38 S 7653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SAYFA'!T110="","",'ANA SAYFA'!T110)</f>
        <v>SOYSALLI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1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8"/>
  <sheetViews>
    <sheetView tabSelected="1" view="pageBreakPreview" zoomScale="85" zoomScaleNormal="85" zoomScaleSheetLayoutView="85" workbookViewId="0">
      <selection sqref="A1:J1"/>
    </sheetView>
  </sheetViews>
  <sheetFormatPr defaultRowHeight="15" x14ac:dyDescent="0.25"/>
  <cols>
    <col min="1" max="1" width="4.7109375" style="152" customWidth="1"/>
    <col min="2" max="2" width="21.140625" style="152" customWidth="1"/>
    <col min="3" max="3" width="25.42578125" style="152" customWidth="1"/>
    <col min="4" max="4" width="13.7109375" style="152" bestFit="1" customWidth="1"/>
    <col min="5" max="5" width="14.28515625" style="152" customWidth="1"/>
    <col min="6" max="6" width="9" style="152" bestFit="1" customWidth="1"/>
    <col min="7" max="7" width="15.42578125" style="152" bestFit="1" customWidth="1"/>
    <col min="8" max="8" width="11" style="152" bestFit="1" customWidth="1"/>
    <col min="9" max="9" width="15.42578125" style="152" bestFit="1" customWidth="1"/>
    <col min="10" max="10" width="11" style="152" customWidth="1"/>
    <col min="11" max="16384" width="9.140625" style="152"/>
  </cols>
  <sheetData>
    <row r="1" spans="1:10" ht="66" customHeight="1" x14ac:dyDescent="0.25">
      <c r="A1" s="224" t="s">
        <v>486</v>
      </c>
      <c r="B1" s="225"/>
      <c r="C1" s="225"/>
      <c r="D1" s="225"/>
      <c r="E1" s="225"/>
      <c r="F1" s="225"/>
      <c r="G1" s="225"/>
      <c r="H1" s="225"/>
      <c r="I1" s="225"/>
      <c r="J1" s="225"/>
    </row>
    <row r="2" spans="1:10" ht="34.5" customHeight="1" x14ac:dyDescent="0.25">
      <c r="A2" s="150" t="s">
        <v>182</v>
      </c>
      <c r="B2" s="151" t="s">
        <v>290</v>
      </c>
      <c r="C2" s="151" t="s">
        <v>118</v>
      </c>
      <c r="D2" s="151" t="s">
        <v>119</v>
      </c>
      <c r="E2" s="151" t="s">
        <v>120</v>
      </c>
      <c r="F2" s="168" t="s">
        <v>293</v>
      </c>
      <c r="G2" s="168" t="s">
        <v>421</v>
      </c>
      <c r="H2" s="169" t="s">
        <v>294</v>
      </c>
      <c r="I2" s="168" t="s">
        <v>422</v>
      </c>
      <c r="J2" s="169" t="s">
        <v>295</v>
      </c>
    </row>
    <row r="3" spans="1:10" ht="21.75" customHeight="1" x14ac:dyDescent="0.25">
      <c r="A3" s="204">
        <v>1</v>
      </c>
      <c r="B3" s="205" t="s">
        <v>129</v>
      </c>
      <c r="C3" s="205" t="s">
        <v>473</v>
      </c>
      <c r="D3" s="206" t="s">
        <v>474</v>
      </c>
      <c r="E3" s="206"/>
      <c r="F3" s="206">
        <f>COUNTIF(KİLŞİLER!$D$4:$D$200,'ŞÖFÖR VE SERVİS BİL.'!B3)</f>
        <v>5</v>
      </c>
      <c r="G3" s="171"/>
      <c r="H3" s="167"/>
      <c r="I3" s="167"/>
      <c r="J3" s="167"/>
    </row>
    <row r="4" spans="1:10" ht="21.75" customHeight="1" x14ac:dyDescent="0.25">
      <c r="A4" s="204">
        <v>2</v>
      </c>
      <c r="B4" s="207" t="s">
        <v>130</v>
      </c>
      <c r="C4" s="207"/>
      <c r="D4" s="208"/>
      <c r="E4" s="208"/>
      <c r="F4" s="206">
        <f>COUNTIF(KİLŞİLER!$D$4:$D$200,'ŞÖFÖR VE SERVİS BİL.'!B4)</f>
        <v>1</v>
      </c>
      <c r="G4" s="171"/>
      <c r="H4" s="167"/>
      <c r="I4" s="167"/>
      <c r="J4" s="167"/>
    </row>
    <row r="5" spans="1:10" ht="21.75" customHeight="1" x14ac:dyDescent="0.25">
      <c r="A5" s="204">
        <v>3</v>
      </c>
      <c r="B5" s="207" t="s">
        <v>379</v>
      </c>
      <c r="C5" s="207"/>
      <c r="D5" s="208"/>
      <c r="E5" s="208"/>
      <c r="F5" s="206">
        <f>COUNTIF(KİLŞİLER!$D$4:$D$200,'ŞÖFÖR VE SERVİS BİL.'!B5)</f>
        <v>1</v>
      </c>
      <c r="G5" s="171"/>
      <c r="H5" s="167"/>
      <c r="I5" s="167"/>
      <c r="J5" s="167"/>
    </row>
    <row r="6" spans="1:10" ht="21.75" customHeight="1" x14ac:dyDescent="0.25">
      <c r="A6" s="204">
        <v>4</v>
      </c>
      <c r="B6" s="207" t="s">
        <v>133</v>
      </c>
      <c r="C6" s="207" t="s">
        <v>401</v>
      </c>
      <c r="D6" s="208" t="s">
        <v>454</v>
      </c>
      <c r="E6" s="208">
        <v>5365998913</v>
      </c>
      <c r="F6" s="206">
        <f>COUNTIF(KİLŞİLER!$D$4:$D$200,'ŞÖFÖR VE SERVİS BİL.'!B6)</f>
        <v>4</v>
      </c>
      <c r="G6" s="171"/>
      <c r="H6" s="167"/>
      <c r="I6" s="167"/>
      <c r="J6" s="167"/>
    </row>
    <row r="7" spans="1:10" ht="21.75" customHeight="1" x14ac:dyDescent="0.25">
      <c r="A7" s="204">
        <v>5</v>
      </c>
      <c r="B7" s="207" t="s">
        <v>134</v>
      </c>
      <c r="C7" s="207" t="s">
        <v>476</v>
      </c>
      <c r="D7" s="208" t="s">
        <v>477</v>
      </c>
      <c r="E7" s="208">
        <v>5556095520</v>
      </c>
      <c r="F7" s="206">
        <f>COUNTIF(KİLŞİLER!$D$4:$D$200,'ŞÖFÖR VE SERVİS BİL.'!B7)</f>
        <v>8</v>
      </c>
      <c r="G7" s="171"/>
      <c r="H7" s="167"/>
      <c r="I7" s="167"/>
      <c r="J7" s="167"/>
    </row>
    <row r="8" spans="1:10" ht="21.75" customHeight="1" x14ac:dyDescent="0.25">
      <c r="A8" s="204">
        <v>6</v>
      </c>
      <c r="B8" s="207" t="s">
        <v>202</v>
      </c>
      <c r="C8" s="207" t="s">
        <v>475</v>
      </c>
      <c r="D8" s="208" t="s">
        <v>455</v>
      </c>
      <c r="E8" s="208">
        <v>5353792533</v>
      </c>
      <c r="F8" s="206">
        <v>7</v>
      </c>
      <c r="G8" s="171"/>
      <c r="H8" s="167"/>
      <c r="I8" s="167"/>
      <c r="J8" s="167"/>
    </row>
    <row r="9" spans="1:10" ht="21.75" customHeight="1" x14ac:dyDescent="0.25">
      <c r="A9" s="204">
        <v>7</v>
      </c>
      <c r="B9" s="207" t="s">
        <v>346</v>
      </c>
      <c r="C9" s="207" t="s">
        <v>478</v>
      </c>
      <c r="D9" s="208" t="s">
        <v>456</v>
      </c>
      <c r="E9" s="208">
        <v>5357147219</v>
      </c>
      <c r="F9" s="206">
        <f>COUNTIF(KİLŞİLER!$D$4:$D$200,'ŞÖFÖR VE SERVİS BİL.'!B9)</f>
        <v>2</v>
      </c>
      <c r="G9" s="171"/>
      <c r="H9" s="167"/>
      <c r="I9" s="167"/>
      <c r="J9" s="167"/>
    </row>
    <row r="10" spans="1:10" ht="21.75" customHeight="1" x14ac:dyDescent="0.25">
      <c r="A10" s="204">
        <v>8</v>
      </c>
      <c r="B10" s="207" t="s">
        <v>135</v>
      </c>
      <c r="C10" s="207" t="s">
        <v>457</v>
      </c>
      <c r="D10" s="208" t="s">
        <v>458</v>
      </c>
      <c r="E10" s="208">
        <v>5354038326</v>
      </c>
      <c r="F10" s="206">
        <f>COUNTIF(KİLŞİLER!$D$4:$D$200,'ŞÖFÖR VE SERVİS BİL.'!B10)</f>
        <v>8</v>
      </c>
      <c r="G10" s="171"/>
      <c r="H10" s="167"/>
      <c r="I10" s="167"/>
      <c r="J10" s="167"/>
    </row>
    <row r="11" spans="1:10" ht="21.75" customHeight="1" x14ac:dyDescent="0.25">
      <c r="A11" s="204">
        <v>9</v>
      </c>
      <c r="B11" s="207" t="s">
        <v>276</v>
      </c>
      <c r="C11" s="207" t="s">
        <v>479</v>
      </c>
      <c r="D11" s="208"/>
      <c r="E11" s="208"/>
      <c r="F11" s="206">
        <f>COUNTIF(KİLŞİLER!$D$4:$D$200,'ŞÖFÖR VE SERVİS BİL.'!B11)</f>
        <v>5</v>
      </c>
      <c r="G11" s="171"/>
      <c r="H11" s="167"/>
      <c r="I11" s="167"/>
      <c r="J11" s="167"/>
    </row>
    <row r="12" spans="1:10" ht="21.75" customHeight="1" x14ac:dyDescent="0.25">
      <c r="A12" s="204">
        <v>10</v>
      </c>
      <c r="B12" s="207" t="s">
        <v>213</v>
      </c>
      <c r="C12" s="207"/>
      <c r="D12" s="208"/>
      <c r="E12" s="208"/>
      <c r="F12" s="206">
        <v>2</v>
      </c>
      <c r="G12" s="171"/>
      <c r="H12" s="167"/>
      <c r="I12" s="167"/>
      <c r="J12" s="167"/>
    </row>
    <row r="13" spans="1:10" ht="21.75" customHeight="1" x14ac:dyDescent="0.25">
      <c r="A13" s="204">
        <v>11</v>
      </c>
      <c r="B13" s="207" t="s">
        <v>347</v>
      </c>
      <c r="C13" s="207" t="s">
        <v>480</v>
      </c>
      <c r="D13" s="208" t="s">
        <v>481</v>
      </c>
      <c r="E13" s="208">
        <v>5308396138</v>
      </c>
      <c r="F13" s="206">
        <f>COUNTIF(KİLŞİLER!$D$4:$D$200,'ŞÖFÖR VE SERVİS BİL.'!B13)</f>
        <v>3</v>
      </c>
      <c r="G13" s="171"/>
      <c r="H13" s="167"/>
      <c r="I13" s="167"/>
      <c r="J13" s="167"/>
    </row>
    <row r="14" spans="1:10" ht="21.75" customHeight="1" x14ac:dyDescent="0.25">
      <c r="A14" s="204">
        <v>12</v>
      </c>
      <c r="B14" s="207" t="s">
        <v>166</v>
      </c>
      <c r="C14" s="214" t="s">
        <v>482</v>
      </c>
      <c r="D14" s="215" t="s">
        <v>483</v>
      </c>
      <c r="E14" s="208">
        <v>5379141176</v>
      </c>
      <c r="F14" s="206">
        <f>COUNTIF(KİLŞİLER!$D$4:$D$200,'ŞÖFÖR VE SERVİS BİL.'!B14)</f>
        <v>4</v>
      </c>
      <c r="G14" s="171"/>
      <c r="H14" s="167"/>
      <c r="I14" s="167"/>
      <c r="J14" s="167"/>
    </row>
    <row r="15" spans="1:10" ht="21.75" customHeight="1" x14ac:dyDescent="0.25">
      <c r="A15" s="204">
        <v>13</v>
      </c>
      <c r="B15" s="207" t="s">
        <v>247</v>
      </c>
      <c r="C15" s="207"/>
      <c r="D15" s="208"/>
      <c r="E15" s="208"/>
      <c r="F15" s="206">
        <f>COUNTIF(KİLŞİLER!$D$4:$D$200,'ŞÖFÖR VE SERVİS BİL.'!B15)</f>
        <v>1</v>
      </c>
      <c r="G15" s="171"/>
      <c r="H15" s="167"/>
      <c r="I15" s="167"/>
      <c r="J15" s="167"/>
    </row>
    <row r="16" spans="1:10" ht="21.75" customHeight="1" x14ac:dyDescent="0.25">
      <c r="A16" s="204">
        <v>14</v>
      </c>
      <c r="B16" s="207" t="s">
        <v>169</v>
      </c>
      <c r="C16" s="207" t="s">
        <v>459</v>
      </c>
      <c r="D16" s="208" t="s">
        <v>460</v>
      </c>
      <c r="E16" s="208">
        <v>5363520549</v>
      </c>
      <c r="F16" s="206">
        <v>2</v>
      </c>
      <c r="G16" s="171"/>
      <c r="H16" s="167"/>
      <c r="I16" s="167"/>
      <c r="J16" s="167"/>
    </row>
    <row r="17" spans="1:10" ht="21.75" customHeight="1" x14ac:dyDescent="0.25">
      <c r="A17" s="204">
        <v>15</v>
      </c>
      <c r="B17" s="207" t="s">
        <v>136</v>
      </c>
      <c r="C17" s="207" t="s">
        <v>461</v>
      </c>
      <c r="D17" s="208" t="s">
        <v>462</v>
      </c>
      <c r="E17" s="208">
        <v>5528406338</v>
      </c>
      <c r="F17" s="206">
        <f>COUNTIF(KİLŞİLER!$D$4:$D$200,'ŞÖFÖR VE SERVİS BİL.'!B17)</f>
        <v>3</v>
      </c>
      <c r="G17" s="171"/>
      <c r="H17" s="167"/>
      <c r="I17" s="167"/>
      <c r="J17" s="167"/>
    </row>
    <row r="18" spans="1:10" ht="21.75" customHeight="1" x14ac:dyDescent="0.25">
      <c r="A18" s="204">
        <v>16</v>
      </c>
      <c r="B18" s="207" t="s">
        <v>341</v>
      </c>
      <c r="C18" s="207"/>
      <c r="D18" s="208"/>
      <c r="E18" s="208"/>
      <c r="F18" s="206">
        <f>COUNTIF(KİLŞİLER!$D$4:$D$200,'ŞÖFÖR VE SERVİS BİL.'!B18)</f>
        <v>1</v>
      </c>
      <c r="G18" s="171"/>
      <c r="H18" s="167"/>
      <c r="I18" s="167"/>
      <c r="J18" s="167"/>
    </row>
    <row r="19" spans="1:10" ht="21.75" customHeight="1" x14ac:dyDescent="0.25">
      <c r="A19" s="204">
        <v>17</v>
      </c>
      <c r="B19" s="207" t="s">
        <v>264</v>
      </c>
      <c r="C19" s="207" t="s">
        <v>484</v>
      </c>
      <c r="D19" s="208" t="s">
        <v>485</v>
      </c>
      <c r="E19" s="208"/>
      <c r="F19" s="206">
        <f>COUNTIF(KİLŞİLER!$D$4:$D$200,'ŞÖFÖR VE SERVİS BİL.'!B19)</f>
        <v>4</v>
      </c>
      <c r="G19" s="171"/>
      <c r="H19" s="167"/>
      <c r="I19" s="167"/>
      <c r="J19" s="167"/>
    </row>
    <row r="20" spans="1:10" ht="21.75" customHeight="1" x14ac:dyDescent="0.25">
      <c r="A20" s="204">
        <v>18</v>
      </c>
      <c r="B20" s="207" t="s">
        <v>137</v>
      </c>
      <c r="C20" s="207" t="s">
        <v>463</v>
      </c>
      <c r="D20" s="208" t="s">
        <v>464</v>
      </c>
      <c r="E20" s="208">
        <v>5312655525</v>
      </c>
      <c r="F20" s="206">
        <f>COUNTIF(KİLŞİLER!$D$4:$D$200,'ŞÖFÖR VE SERVİS BİL.'!B20)</f>
        <v>1</v>
      </c>
      <c r="G20" s="171"/>
      <c r="H20" s="167"/>
      <c r="I20" s="167"/>
      <c r="J20" s="167"/>
    </row>
    <row r="21" spans="1:10" ht="21.75" customHeight="1" x14ac:dyDescent="0.25">
      <c r="A21" s="204">
        <v>19</v>
      </c>
      <c r="B21" s="207" t="s">
        <v>138</v>
      </c>
      <c r="C21" s="207" t="s">
        <v>465</v>
      </c>
      <c r="D21" s="208" t="s">
        <v>466</v>
      </c>
      <c r="E21" s="208">
        <v>5307315102</v>
      </c>
      <c r="F21" s="206">
        <v>14</v>
      </c>
      <c r="G21" s="171"/>
      <c r="H21" s="167"/>
      <c r="I21" s="167"/>
      <c r="J21" s="167"/>
    </row>
    <row r="22" spans="1:10" ht="21.75" customHeight="1" x14ac:dyDescent="0.25">
      <c r="A22" s="204">
        <v>20</v>
      </c>
      <c r="B22" s="207" t="s">
        <v>139</v>
      </c>
      <c r="C22" s="207" t="s">
        <v>467</v>
      </c>
      <c r="D22" s="208" t="s">
        <v>469</v>
      </c>
      <c r="E22" s="208">
        <v>5379779369</v>
      </c>
      <c r="F22" s="206">
        <f>COUNTIF(KİLŞİLER!$D$4:$D$200,'ŞÖFÖR VE SERVİS BİL.'!B22)</f>
        <v>15</v>
      </c>
      <c r="G22" s="171"/>
      <c r="H22" s="167"/>
      <c r="I22" s="167"/>
      <c r="J22" s="167"/>
    </row>
    <row r="23" spans="1:10" ht="21.75" customHeight="1" x14ac:dyDescent="0.25">
      <c r="A23" s="204">
        <v>21</v>
      </c>
      <c r="B23" s="207" t="s">
        <v>140</v>
      </c>
      <c r="C23" s="207" t="s">
        <v>468</v>
      </c>
      <c r="D23" s="208" t="s">
        <v>470</v>
      </c>
      <c r="E23" s="208">
        <v>5316273881</v>
      </c>
      <c r="F23" s="206">
        <f>COUNTIF(KİLŞİLER!$D$4:$D$200,'ŞÖFÖR VE SERVİS BİL.'!B23)</f>
        <v>3</v>
      </c>
      <c r="G23" s="171"/>
      <c r="H23" s="167"/>
      <c r="I23" s="167"/>
      <c r="J23" s="167"/>
    </row>
    <row r="24" spans="1:10" ht="21.75" customHeight="1" x14ac:dyDescent="0.25">
      <c r="A24" s="204">
        <v>22</v>
      </c>
      <c r="B24" s="207" t="s">
        <v>275</v>
      </c>
      <c r="C24" s="207"/>
      <c r="D24" s="208"/>
      <c r="E24" s="208"/>
      <c r="F24" s="206">
        <f>COUNTIF(KİLŞİLER!$D$4:$D$200,'ŞÖFÖR VE SERVİS BİL.'!B24)</f>
        <v>1</v>
      </c>
      <c r="G24" s="171"/>
      <c r="H24" s="167"/>
      <c r="I24" s="167"/>
      <c r="J24" s="167"/>
    </row>
    <row r="25" spans="1:10" ht="21.75" customHeight="1" x14ac:dyDescent="0.25">
      <c r="A25" s="204">
        <v>23</v>
      </c>
      <c r="B25" s="207" t="s">
        <v>144</v>
      </c>
      <c r="C25" s="207" t="s">
        <v>471</v>
      </c>
      <c r="D25" s="208" t="s">
        <v>472</v>
      </c>
      <c r="E25" s="208">
        <v>5366552307</v>
      </c>
      <c r="F25" s="206">
        <f>COUNTIF(KİLŞİLER!$D$4:$D$200,'ŞÖFÖR VE SERVİS BİL.'!B25)</f>
        <v>3</v>
      </c>
      <c r="G25" s="171"/>
      <c r="H25" s="167"/>
      <c r="I25" s="167"/>
      <c r="J25" s="167"/>
    </row>
    <row r="26" spans="1:10" ht="21.75" customHeight="1" x14ac:dyDescent="0.25">
      <c r="A26" s="204">
        <v>24</v>
      </c>
      <c r="B26" s="207"/>
      <c r="C26" s="207"/>
      <c r="D26" s="208"/>
      <c r="E26" s="208"/>
      <c r="F26" s="206"/>
      <c r="G26" s="171"/>
      <c r="H26" s="167"/>
      <c r="I26" s="167"/>
      <c r="J26" s="167"/>
    </row>
    <row r="27" spans="1:10" ht="21.75" customHeight="1" x14ac:dyDescent="0.25">
      <c r="A27" s="204">
        <v>25</v>
      </c>
      <c r="B27" s="207"/>
      <c r="C27" s="207"/>
      <c r="D27" s="208"/>
      <c r="E27" s="208"/>
      <c r="F27" s="206"/>
      <c r="G27" s="171"/>
      <c r="H27" s="167"/>
      <c r="I27" s="167"/>
      <c r="J27" s="167"/>
    </row>
    <row r="28" spans="1:10" ht="21.75" customHeight="1" x14ac:dyDescent="0.25">
      <c r="A28" s="204">
        <v>26</v>
      </c>
      <c r="B28" s="207"/>
      <c r="C28" s="207"/>
      <c r="D28" s="208"/>
      <c r="E28" s="208"/>
      <c r="F28" s="206"/>
      <c r="G28" s="171"/>
      <c r="H28" s="167"/>
      <c r="I28" s="167"/>
      <c r="J28" s="167"/>
    </row>
    <row r="29" spans="1:10" ht="21.75" customHeight="1" x14ac:dyDescent="0.25">
      <c r="A29" s="204">
        <v>27</v>
      </c>
      <c r="B29" s="207"/>
      <c r="C29" s="207"/>
      <c r="D29" s="208"/>
      <c r="E29" s="208"/>
      <c r="F29" s="206"/>
      <c r="G29" s="171"/>
      <c r="H29" s="167"/>
      <c r="I29" s="167"/>
      <c r="J29" s="167"/>
    </row>
    <row r="30" spans="1:10" ht="21.75" customHeight="1" x14ac:dyDescent="0.25">
      <c r="A30" s="204">
        <v>28</v>
      </c>
      <c r="B30" s="207"/>
      <c r="C30" s="207"/>
      <c r="D30" s="208"/>
      <c r="E30" s="208"/>
      <c r="F30" s="206"/>
      <c r="G30" s="171"/>
      <c r="H30" s="167"/>
      <c r="I30" s="167"/>
      <c r="J30" s="167"/>
    </row>
    <row r="31" spans="1:10" ht="21.75" customHeight="1" x14ac:dyDescent="0.25">
      <c r="A31" s="204">
        <v>29</v>
      </c>
      <c r="B31" s="207"/>
      <c r="C31" s="207"/>
      <c r="D31" s="208"/>
      <c r="E31" s="208"/>
      <c r="F31" s="206"/>
      <c r="G31" s="171"/>
      <c r="H31" s="167"/>
      <c r="I31" s="167"/>
      <c r="J31" s="167"/>
    </row>
    <row r="32" spans="1:10" ht="21.75" customHeight="1" x14ac:dyDescent="0.25">
      <c r="A32" s="204">
        <v>30</v>
      </c>
      <c r="B32" s="207"/>
      <c r="C32" s="207"/>
      <c r="D32" s="208"/>
      <c r="E32" s="208"/>
      <c r="F32" s="206"/>
      <c r="G32" s="171"/>
      <c r="H32" s="167"/>
      <c r="I32" s="167"/>
      <c r="J32" s="167"/>
    </row>
    <row r="33" spans="1:10" ht="21" customHeight="1" x14ac:dyDescent="0.25">
      <c r="F33" s="213">
        <f>SUM(F3:F32)</f>
        <v>98</v>
      </c>
    </row>
    <row r="34" spans="1:10" ht="23.25" customHeight="1" x14ac:dyDescent="0.25">
      <c r="A34" s="231" t="s">
        <v>337</v>
      </c>
      <c r="B34" s="231"/>
      <c r="D34" s="230" t="s">
        <v>338</v>
      </c>
      <c r="E34" s="230"/>
      <c r="H34" s="230" t="s">
        <v>337</v>
      </c>
      <c r="I34" s="230"/>
      <c r="J34" s="230"/>
    </row>
    <row r="35" spans="1:10" x14ac:dyDescent="0.25">
      <c r="A35" s="226" t="s">
        <v>333</v>
      </c>
      <c r="B35" s="226"/>
      <c r="C35" s="167"/>
      <c r="D35" s="226" t="s">
        <v>334</v>
      </c>
      <c r="E35" s="226"/>
      <c r="F35" s="167"/>
      <c r="G35" s="167"/>
      <c r="H35" s="226" t="s">
        <v>334</v>
      </c>
      <c r="I35" s="226"/>
      <c r="J35" s="226"/>
    </row>
    <row r="36" spans="1:10" ht="30.75" customHeight="1" x14ac:dyDescent="0.25">
      <c r="A36" s="226"/>
      <c r="B36" s="226"/>
      <c r="C36" s="167" t="s">
        <v>335</v>
      </c>
      <c r="D36" s="227"/>
      <c r="E36" s="228"/>
      <c r="F36" s="227" t="s">
        <v>335</v>
      </c>
      <c r="G36" s="228"/>
      <c r="H36" s="227"/>
      <c r="I36" s="229"/>
      <c r="J36" s="228"/>
    </row>
    <row r="37" spans="1:10" ht="30.75" customHeight="1" x14ac:dyDescent="0.25">
      <c r="A37" s="226"/>
      <c r="B37" s="226"/>
      <c r="C37" s="167" t="s">
        <v>336</v>
      </c>
      <c r="D37" s="227"/>
      <c r="E37" s="228"/>
      <c r="F37" s="227" t="s">
        <v>335</v>
      </c>
      <c r="G37" s="228"/>
      <c r="H37" s="227"/>
      <c r="I37" s="229"/>
      <c r="J37" s="228"/>
    </row>
    <row r="38" spans="1:10" ht="15.75" x14ac:dyDescent="0.25">
      <c r="A38" s="223" t="s">
        <v>339</v>
      </c>
      <c r="B38" s="223"/>
      <c r="C38" s="223"/>
      <c r="D38" s="223"/>
      <c r="E38" s="223"/>
      <c r="F38" s="223"/>
      <c r="G38" s="223"/>
      <c r="H38" s="223"/>
      <c r="I38" s="223"/>
      <c r="J38" s="223"/>
    </row>
  </sheetData>
  <mergeCells count="16">
    <mergeCell ref="A38:J38"/>
    <mergeCell ref="A1:J1"/>
    <mergeCell ref="D35:E35"/>
    <mergeCell ref="H35:J35"/>
    <mergeCell ref="D36:E36"/>
    <mergeCell ref="D37:E37"/>
    <mergeCell ref="H36:J36"/>
    <mergeCell ref="H37:J37"/>
    <mergeCell ref="F36:G36"/>
    <mergeCell ref="F37:G37"/>
    <mergeCell ref="H34:J34"/>
    <mergeCell ref="D34:E34"/>
    <mergeCell ref="A35:B35"/>
    <mergeCell ref="A36:B36"/>
    <mergeCell ref="A37:B37"/>
    <mergeCell ref="A34:B34"/>
  </mergeCells>
  <conditionalFormatting sqref="D39:D1048576 D2:D7 D9:D37">
    <cfRule type="duplicateValues" dxfId="279" priority="6"/>
  </conditionalFormatting>
  <conditionalFormatting sqref="C39:C1048576 C2:C7 C9:C37">
    <cfRule type="duplicateValues" dxfId="278" priority="5"/>
  </conditionalFormatting>
  <conditionalFormatting sqref="D3:D7 D9:D32">
    <cfRule type="duplicateValues" dxfId="277" priority="133"/>
  </conditionalFormatting>
  <conditionalFormatting sqref="D8">
    <cfRule type="duplicateValues" dxfId="276" priority="2"/>
  </conditionalFormatting>
  <conditionalFormatting sqref="C8">
    <cfRule type="duplicateValues" dxfId="275" priority="1"/>
  </conditionalFormatting>
  <conditionalFormatting sqref="D8">
    <cfRule type="duplicateValues" dxfId="274" priority="3"/>
  </conditionalFormatting>
  <pageMargins left="0.62992125984251968" right="0.23622047244094491" top="0.55118110236220474" bottom="0.55118110236220474" header="0.31496062992125984" footer="0.31496062992125984"/>
  <pageSetup paperSize="9" scale="66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SAYFA'!D134="","",'ANA SAYFA'!D134)</f>
        <v>26.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28" t="str">
        <f>IF('ANA SAYFA'!C140="","",'ANA SAYFA'!C140)</f>
        <v>12-C</v>
      </c>
      <c r="E10" s="29" t="str">
        <f>IF('ANA SAYFA'!D140="","",'ANA SAYFA'!D140)</f>
        <v>ZEKİ DEMİREZEN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44" t="str">
        <f>IF('ANA SAYFA'!C141="","",'ANA SAYFA'!C141)</f>
        <v>9-H</v>
      </c>
      <c r="E11" s="37" t="str">
        <f>IF('ANA SAYFA'!D141="","",'ANA SAYFA'!D141)</f>
        <v>BÜNYAMİN KÖSEOĞLU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28" t="str">
        <f>IF('ANA SAYFA'!C142="","",'ANA SAYFA'!C142)</f>
        <v>10-E</v>
      </c>
      <c r="E12" s="29" t="str">
        <f>IF('ANA SAYFA'!D142="","",'ANA SAYFA'!D142)</f>
        <v>BEDİRHAN VOLKAN ANDIÇ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44" t="str">
        <f>IF('ANA SAYFA'!C143="","",'ANA SAYFA'!C143)</f>
        <v/>
      </c>
      <c r="E13" s="37" t="str">
        <f>IF('ANA SAYFA'!D143="","",'ANA SAYFA'!D143)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28" t="str">
        <f>IF('ANA SAYFA'!C144="","",'ANA SAYFA'!C144)</f>
        <v/>
      </c>
      <c r="E14" s="29" t="str">
        <f>IF('ANA SAYFA'!D144="","",'ANA SAYFA'!D144)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44" t="str">
        <f>IF('ANA SAYFA'!C145="","",'ANA SAYFA'!C145)</f>
        <v/>
      </c>
      <c r="E15" s="37" t="str">
        <f>IF('ANA SAYFA'!D145="","",'ANA SAYFA'!D145)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28" t="str">
        <f>IF('ANA SAYFA'!C146="","",'ANA SAYFA'!C146)</f>
        <v/>
      </c>
      <c r="E16" s="29" t="str">
        <f>IF('ANA SAYFA'!D146="","",'ANA SAYFA'!D146)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44" t="str">
        <f>IF('ANA SAYFA'!C147="","",'ANA SAYFA'!C147)</f>
        <v/>
      </c>
      <c r="E17" s="37" t="str">
        <f>IF('ANA SAYFA'!D147="","",'ANA SAYFA'!D147)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28" t="str">
        <f>IF('ANA SAYFA'!C148="","",'ANA SAYFA'!C148)</f>
        <v/>
      </c>
      <c r="E18" s="29" t="str">
        <f>IF('ANA SAYFA'!D148="","",'ANA SAYFA'!D148)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66" t="str">
        <f>IF('ANA SAYFA'!C149="","",'ANA SAYFA'!C149)</f>
        <v/>
      </c>
      <c r="E19" s="37" t="str">
        <f>IF('ANA SAYFA'!D149="","",'ANA SAYFA'!D149)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28" t="str">
        <f>IF('ANA SAYFA'!C150="","",'ANA SAYFA'!C150)</f>
        <v/>
      </c>
      <c r="E20" s="29" t="str">
        <f>IF('ANA SAYFA'!D150="","",'ANA SAYFA'!D150)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66" t="str">
        <f>IF('ANA SAYFA'!C151="","",'ANA SAYFA'!C151)</f>
        <v/>
      </c>
      <c r="E21" s="37" t="str">
        <f>IF('ANA SAYFA'!D151="","",'ANA SAYFA'!D151)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28" t="str">
        <f>IF('ANA SAYFA'!C152="","",'ANA SAYFA'!C152)</f>
        <v/>
      </c>
      <c r="E22" s="29" t="str">
        <f>IF('ANA SAYFA'!D152="","",'ANA SAYFA'!D152)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66" t="str">
        <f>IF('ANA SAYFA'!C153="","",'ANA SAYFA'!C153)</f>
        <v/>
      </c>
      <c r="E23" s="37" t="str">
        <f>IF('ANA SAYFA'!D153="","",'ANA SAYFA'!D153)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28" t="str">
        <f>IF('ANA SAYFA'!C154="","",'ANA SAYFA'!C154)</f>
        <v/>
      </c>
      <c r="E24" s="29" t="str">
        <f>IF('ANA SAYFA'!D154="","",'ANA SAYFA'!D154)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37" t="str">
        <f>IF('ANA SAYFA'!D155="","",'ANA SAYFA'!D155)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SAYFA'!D136="","",'ANA SAYFA'!D136&amp;"                                                                           "&amp;'ANA SAYFA'!D137)</f>
        <v>FATİH ÇİMEN                                                                           5316273881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str">
        <f>IF('ANA SAYFA'!D138="","",'ANA SAYFA'!D138)</f>
        <v>38 S 7642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SAYFA'!D135="","",'ANA SAYFA'!D135)</f>
        <v>ŞAHMELİK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0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SAYFA'!H134="","",'ANA SAYFA'!H134)</f>
        <v>27.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SAYFA'!G140="","",'ANA SAYFA'!G140)</f>
        <v/>
      </c>
      <c r="E10" s="29" t="str">
        <f>IF('ANA SAYFA'!H140="","",'ANA SAYFA'!H140)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SAYFA'!G141="","",'ANA SAYFA'!G141)</f>
        <v/>
      </c>
      <c r="E11" s="23" t="str">
        <f>IF('ANA SAYFA'!H141="","",'ANA SAYFA'!H141)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SAYFA'!G142="","",'ANA SAYFA'!G142)</f>
        <v/>
      </c>
      <c r="E12" s="29" t="str">
        <f>IF('ANA SAYFA'!H142="","",'ANA SAYFA'!H142)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SAYFA'!G143="","",'ANA SAYFA'!G143)</f>
        <v/>
      </c>
      <c r="E13" s="23" t="str">
        <f>IF('ANA SAYFA'!H143="","",'ANA SAYFA'!H143)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SAYFA'!G144="","",'ANA SAYFA'!G144)</f>
        <v/>
      </c>
      <c r="E14" s="29" t="str">
        <f>IF('ANA SAYFA'!H144="","",'ANA SAYFA'!H144)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SAYFA'!G145="","",'ANA SAYFA'!G145)</f>
        <v/>
      </c>
      <c r="E15" s="23" t="str">
        <f>IF('ANA SAYFA'!H145="","",'ANA SAYFA'!H145)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SAYFA'!G146="","",'ANA SAYFA'!G146)</f>
        <v/>
      </c>
      <c r="E16" s="29" t="str">
        <f>IF('ANA SAYFA'!H146="","",'ANA SAYFA'!H146)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209" t="str">
        <f>IF('ANA SAYFA'!G147="","",'ANA SAYFA'!G147)</f>
        <v/>
      </c>
      <c r="E17" s="23" t="str">
        <f>IF('ANA SAYFA'!H147="","",'ANA SAYFA'!H147)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SAYFA'!K148="","",'ANA SAYFA'!K148)</f>
        <v/>
      </c>
      <c r="E18" s="29" t="str">
        <f>IF('ANA SAYFA'!H148="","",'ANA SAYFA'!H148)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SAYFA'!K149="","",'ANA SAYFA'!K149)</f>
        <v/>
      </c>
      <c r="E19" s="23" t="str">
        <f>IF('ANA SAYFA'!H149="","",'ANA SAYFA'!H149)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SAYFA'!K150="","",'ANA SAYFA'!K150)</f>
        <v/>
      </c>
      <c r="E20" s="29" t="str">
        <f>IF('ANA SAYFA'!H150="","",'ANA SAYFA'!H150)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SAYFA'!K151="","",'ANA SAYFA'!K151)</f>
        <v/>
      </c>
      <c r="E21" s="23" t="str">
        <f>IF('ANA SAYFA'!H151="","",'ANA SAYFA'!H151)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SAYFA'!K152="","",'ANA SAYFA'!K152)</f>
        <v/>
      </c>
      <c r="E22" s="29" t="str">
        <f>IF('ANA SAYFA'!H152="","",'ANA SAYFA'!H152)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SAYFA'!K153="","",'ANA SAYFA'!K153)</f>
        <v/>
      </c>
      <c r="E23" s="23" t="str">
        <f>IF('ANA SAYFA'!H153="","",'ANA SAYFA'!H153)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SAYFA'!K154="","",'ANA SAYFA'!K154)</f>
        <v/>
      </c>
      <c r="E24" s="29" t="str">
        <f>IF('ANA SAYFA'!H154="","",'ANA SAYFA'!H154)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SAYFA'!K155="","",'ANA SAYFA'!K155)</f>
        <v/>
      </c>
      <c r="E25" s="23" t="str">
        <f>IF('ANA SAYFA'!H155="","",'ANA SAYFA'!H155)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SAYFA'!H136="","",'ANA SAYFA'!H136&amp;"                                                                           "&amp;'ANA SAYFA'!H137)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SAYFA'!H138="","",'ANA SAYFA'!H138)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SAYFA'!H135="","",'ANA SAYFA'!H135)</f>
        <v>ŞIHLI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9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BB3" sqref="BB3:BE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 t="s">
        <v>453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SAYFA'!L134="","",'ANA SAYFA'!L134)</f>
        <v>28.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v>1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SAYFA'!K140="","",'ANA SAYFA'!K140)</f>
        <v>9-E</v>
      </c>
      <c r="E10" s="29" t="str">
        <f>IF('ANA SAYFA'!L140="","",'ANA SAYFA'!L140)</f>
        <v>MEHMET BOZKURT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SAYFA'!K141="","",'ANA SAYFA'!K141)</f>
        <v/>
      </c>
      <c r="E11" s="23" t="str">
        <f>IF('ANA SAYFA'!L141="","",'ANA SAYFA'!L141)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SAYFA'!K142="","",'ANA SAYFA'!K142)</f>
        <v/>
      </c>
      <c r="E12" s="29" t="str">
        <f>IF('ANA SAYFA'!L142="","",'ANA SAYFA'!L142)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SAYFA'!K143="","",'ANA SAYFA'!K143)</f>
        <v/>
      </c>
      <c r="E13" s="23" t="str">
        <f>IF('ANA SAYFA'!L143="","",'ANA SAYFA'!L143)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SAYFA'!K144="","",'ANA SAYFA'!K144)</f>
        <v/>
      </c>
      <c r="E14" s="29" t="str">
        <f>IF('ANA SAYFA'!L144="","",'ANA SAYFA'!L144)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SAYFA'!K145="","",'ANA SAYFA'!K145)</f>
        <v/>
      </c>
      <c r="E15" s="23" t="str">
        <f>IF('ANA SAYFA'!L145="","",'ANA SAYFA'!L145)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SAYFA'!K146="","",'ANA SAYFA'!K146)</f>
        <v/>
      </c>
      <c r="E16" s="29" t="str">
        <f>IF('ANA SAYFA'!L146="","",'ANA SAYFA'!L146)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SAYFA'!K147="","",'ANA SAYFA'!K147)</f>
        <v/>
      </c>
      <c r="E17" s="23" t="str">
        <f>IF('ANA SAYFA'!L147="","",'ANA SAYFA'!L147)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SAYFA'!K148="","",'ANA SAYFA'!K148)</f>
        <v/>
      </c>
      <c r="E18" s="29" t="str">
        <f>IF('ANA SAYFA'!L148="","",'ANA SAYFA'!L148)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SAYFA'!K149="","",'ANA SAYFA'!K149)</f>
        <v/>
      </c>
      <c r="E19" s="23" t="str">
        <f>IF('ANA SAYFA'!L149="","",'ANA SAYFA'!L149)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SAYFA'!K150="","",'ANA SAYFA'!K150)</f>
        <v/>
      </c>
      <c r="E20" s="29" t="str">
        <f>IF('ANA SAYFA'!L150="","",'ANA SAYFA'!L150)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SAYFA'!K151="","",'ANA SAYFA'!K151)</f>
        <v/>
      </c>
      <c r="E21" s="23" t="str">
        <f>IF('ANA SAYFA'!L151="","",'ANA SAYFA'!L151)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SAYFA'!K152="","",'ANA SAYFA'!K152)</f>
        <v/>
      </c>
      <c r="E22" s="29" t="str">
        <f>IF('ANA SAYFA'!L152="","",'ANA SAYFA'!L152)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SAYFA'!K153="","",'ANA SAYFA'!K153)</f>
        <v/>
      </c>
      <c r="E23" s="23" t="str">
        <f>IF('ANA SAYFA'!L153="","",'ANA SAYFA'!L153)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SAYFA'!K154="","",'ANA SAYFA'!K154)</f>
        <v/>
      </c>
      <c r="E24" s="29" t="str">
        <f>IF('ANA SAYFA'!L154="","",'ANA SAYFA'!L154)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SAYFA'!K155="","",'ANA SAYFA'!K155)</f>
        <v/>
      </c>
      <c r="E25" s="23" t="str">
        <f>IF('ANA SAYFA'!L155="","",'ANA SAYFA'!L155)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SAYFA'!L136="","",'ANA SAYFA'!L136&amp;"                                                                           "&amp;'ANA SAYFA'!L137)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SAYFA'!L138="","",'ANA SAYFA'!L138)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SAYFA'!L135="","",'ANA SAYFA'!L135)</f>
        <v>BAKIRDAĞI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8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SAYFA'!P134="","",'ANA SAYFA'!P134)</f>
        <v>29.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SAYFA'!O140="","",'ANA SAYFA'!O140)</f>
        <v>10-E</v>
      </c>
      <c r="E10" s="341" t="str">
        <f>IF('ANA SAYFA'!P140="","",'ANA SAYFA'!P140)</f>
        <v>TURGAY AĞCA</v>
      </c>
      <c r="F10" s="342"/>
      <c r="G10" s="342"/>
      <c r="H10" s="342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SAYFA'!O141="","",'ANA SAYFA'!O141)</f>
        <v/>
      </c>
      <c r="E11" s="343" t="str">
        <f>IF('ANA SAYFA'!P141="","",'ANA SAYFA'!P141)</f>
        <v/>
      </c>
      <c r="F11" s="344"/>
      <c r="G11" s="344"/>
      <c r="H11" s="34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SAYFA'!O142="","",'ANA SAYFA'!O142)</f>
        <v/>
      </c>
      <c r="E12" s="341" t="str">
        <f>IF('ANA SAYFA'!P142="","",'ANA SAYFA'!P142)</f>
        <v/>
      </c>
      <c r="F12" s="342"/>
      <c r="G12" s="342"/>
      <c r="H12" s="342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SAYFA'!O143="","",'ANA SAYFA'!O143)</f>
        <v/>
      </c>
      <c r="E13" s="343" t="str">
        <f>IF('ANA SAYFA'!P143="","",'ANA SAYFA'!P143)</f>
        <v/>
      </c>
      <c r="F13" s="344"/>
      <c r="G13" s="344"/>
      <c r="H13" s="34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SAYFA'!O144="","",'ANA SAYFA'!O144)</f>
        <v/>
      </c>
      <c r="E14" s="341" t="str">
        <f>IF('ANA SAYFA'!P144="","",'ANA SAYFA'!P144)</f>
        <v/>
      </c>
      <c r="F14" s="342"/>
      <c r="G14" s="342"/>
      <c r="H14" s="342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SAYFA'!O145="","",'ANA SAYFA'!O145)</f>
        <v/>
      </c>
      <c r="E15" s="343" t="str">
        <f>IF('ANA SAYFA'!P145="","",'ANA SAYFA'!P145)</f>
        <v/>
      </c>
      <c r="F15" s="344"/>
      <c r="G15" s="344"/>
      <c r="H15" s="34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SAYFA'!O146="","",'ANA SAYFA'!O146)</f>
        <v/>
      </c>
      <c r="E16" s="341" t="str">
        <f>IF('ANA SAYFA'!P146="","",'ANA SAYFA'!P146)</f>
        <v/>
      </c>
      <c r="F16" s="342"/>
      <c r="G16" s="342"/>
      <c r="H16" s="342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SAYFA'!O147="","",'ANA SAYFA'!O147)</f>
        <v/>
      </c>
      <c r="E17" s="343" t="str">
        <f>IF('ANA SAYFA'!P147="","",'ANA SAYFA'!P147)</f>
        <v/>
      </c>
      <c r="F17" s="344"/>
      <c r="G17" s="344"/>
      <c r="H17" s="34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SAYFA'!O148="","",'ANA SAYFA'!O148)</f>
        <v/>
      </c>
      <c r="E18" s="341" t="str">
        <f>IF('ANA SAYFA'!P148="","",'ANA SAYFA'!P148)</f>
        <v/>
      </c>
      <c r="F18" s="342"/>
      <c r="G18" s="342"/>
      <c r="H18" s="342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SAYFA'!O149="","",'ANA SAYFA'!O149)</f>
        <v/>
      </c>
      <c r="E19" s="343" t="str">
        <f>IF('ANA SAYFA'!P149="","",'ANA SAYFA'!P149)</f>
        <v/>
      </c>
      <c r="F19" s="344"/>
      <c r="G19" s="344"/>
      <c r="H19" s="34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SAYFA'!O150="","",'ANA SAYFA'!O150)</f>
        <v/>
      </c>
      <c r="E20" s="341" t="str">
        <f>IF('ANA SAYFA'!P150="","",'ANA SAYFA'!P150)</f>
        <v/>
      </c>
      <c r="F20" s="342"/>
      <c r="G20" s="342"/>
      <c r="H20" s="342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SAYFA'!O151="","",'ANA SAYFA'!O151)</f>
        <v/>
      </c>
      <c r="E21" s="343" t="str">
        <f>IF('ANA SAYFA'!P151="","",'ANA SAYFA'!P151)</f>
        <v/>
      </c>
      <c r="F21" s="344"/>
      <c r="G21" s="344"/>
      <c r="H21" s="34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SAYFA'!O152="","",'ANA SAYFA'!O152)</f>
        <v/>
      </c>
      <c r="E22" s="341" t="str">
        <f>IF('ANA SAYFA'!P152="","",'ANA SAYFA'!P152)</f>
        <v/>
      </c>
      <c r="F22" s="342"/>
      <c r="G22" s="342"/>
      <c r="H22" s="342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SAYFA'!O153="","",'ANA SAYFA'!O153)</f>
        <v/>
      </c>
      <c r="E23" s="343" t="str">
        <f>IF('ANA SAYFA'!P153="","",'ANA SAYFA'!P153)</f>
        <v/>
      </c>
      <c r="F23" s="344"/>
      <c r="G23" s="344"/>
      <c r="H23" s="34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28" t="str">
        <f>IF('ANA SAYFA'!O154="","",'ANA SAYFA'!O154)</f>
        <v/>
      </c>
      <c r="E24" s="341" t="str">
        <f>IF('ANA SAYFA'!P154="","",'ANA SAYFA'!P154)</f>
        <v/>
      </c>
      <c r="F24" s="342"/>
      <c r="G24" s="342"/>
      <c r="H24" s="342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28" t="str">
        <f>IF('ANA SAYFA'!O155="","",'ANA SAYFA'!O155)</f>
        <v/>
      </c>
      <c r="E25" s="343" t="str">
        <f>IF('ANA SAYFA'!P155="","",'ANA SAYFA'!P155)</f>
        <v/>
      </c>
      <c r="F25" s="344"/>
      <c r="G25" s="344"/>
      <c r="H25" s="34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SAYFA'!P136="","",'ANA SAYFA'!P136&amp;"                                                                           "&amp;'ANA SAYFA'!P137)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SAYFA'!P138="","",'ANA SAYFA'!P138)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SAYFA'!P135="","",'ANA SAYFA'!P135)</f>
        <v>YAZIBAŞI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58">
    <mergeCell ref="E24:H24"/>
    <mergeCell ref="E25:H25"/>
    <mergeCell ref="E18:H18"/>
    <mergeCell ref="E19:H19"/>
    <mergeCell ref="E20:H20"/>
    <mergeCell ref="E21:H21"/>
    <mergeCell ref="E22:H22"/>
    <mergeCell ref="E23:H23"/>
    <mergeCell ref="E38:P38"/>
    <mergeCell ref="AL38:BI38"/>
    <mergeCell ref="E10:H10"/>
    <mergeCell ref="E11:H11"/>
    <mergeCell ref="E12:H12"/>
    <mergeCell ref="E13:H13"/>
    <mergeCell ref="E14:H14"/>
    <mergeCell ref="E15:H15"/>
    <mergeCell ref="E16:H16"/>
    <mergeCell ref="E17:H17"/>
    <mergeCell ref="BH32:BI32"/>
    <mergeCell ref="AA32:AB32"/>
    <mergeCell ref="AC32:AD32"/>
    <mergeCell ref="AF32:AG32"/>
    <mergeCell ref="BF31:BG31"/>
    <mergeCell ref="BH31:BI31"/>
    <mergeCell ref="AA31:AB31"/>
    <mergeCell ref="AC31:AD31"/>
    <mergeCell ref="BH29:BI29"/>
    <mergeCell ref="AA29:AB29"/>
    <mergeCell ref="AC29:AD29"/>
    <mergeCell ref="AF29:AG29"/>
    <mergeCell ref="BF28:BG28"/>
    <mergeCell ref="BH28:BI28"/>
    <mergeCell ref="AA28:AB28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AH33:AI33"/>
    <mergeCell ref="AJ33:AK33"/>
    <mergeCell ref="BM32:BN32"/>
    <mergeCell ref="J33:K33"/>
    <mergeCell ref="L33:M33"/>
    <mergeCell ref="N33:O33"/>
    <mergeCell ref="P33:Q33"/>
    <mergeCell ref="R33:S33"/>
    <mergeCell ref="U33:V33"/>
    <mergeCell ref="W33:X33"/>
    <mergeCell ref="AU32:AV32"/>
    <mergeCell ref="AW32:AX32"/>
    <mergeCell ref="AY32:AZ32"/>
    <mergeCell ref="BB32:BC32"/>
    <mergeCell ref="BD32:BE32"/>
    <mergeCell ref="BF32:BG32"/>
    <mergeCell ref="AH32:AI32"/>
    <mergeCell ref="AJ32:AK32"/>
    <mergeCell ref="AL32:AM32"/>
    <mergeCell ref="AN32:AO32"/>
    <mergeCell ref="AQ32:AR32"/>
    <mergeCell ref="AS32:AT32"/>
    <mergeCell ref="U32:V32"/>
    <mergeCell ref="W32:X32"/>
    <mergeCell ref="Y32:Z32"/>
    <mergeCell ref="BM33:BN33"/>
    <mergeCell ref="BM31:BN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Y31:AZ31"/>
    <mergeCell ref="BB31:BC31"/>
    <mergeCell ref="BD31:BE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BJ32:BK32"/>
    <mergeCell ref="BM29:BN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Y29:AZ29"/>
    <mergeCell ref="BB29:BC29"/>
    <mergeCell ref="BD29:BE29"/>
    <mergeCell ref="BF29:BG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Y29:Z29"/>
    <mergeCell ref="BJ31:BK31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AN28:AO28"/>
    <mergeCell ref="AQ28:AR28"/>
    <mergeCell ref="R28:S28"/>
    <mergeCell ref="U28:V28"/>
    <mergeCell ref="W28:X28"/>
    <mergeCell ref="Y28:Z28"/>
    <mergeCell ref="BJ29:BK29"/>
    <mergeCell ref="BF27:BG27"/>
    <mergeCell ref="BH27:BI27"/>
    <mergeCell ref="BJ27:BK27"/>
    <mergeCell ref="BM27:BN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Y27:AZ27"/>
    <mergeCell ref="BB27:BC27"/>
    <mergeCell ref="BD27:BE27"/>
    <mergeCell ref="AF27:AG27"/>
    <mergeCell ref="AH27:AI27"/>
    <mergeCell ref="AJ27:AK27"/>
    <mergeCell ref="AL27:AM27"/>
    <mergeCell ref="AN27:AO27"/>
    <mergeCell ref="AQ27:AR27"/>
    <mergeCell ref="R27:S27"/>
    <mergeCell ref="BJ28:BK28"/>
    <mergeCell ref="U27:V27"/>
    <mergeCell ref="W27:X27"/>
    <mergeCell ref="Y27:Z27"/>
    <mergeCell ref="AA27:AB27"/>
    <mergeCell ref="AC27:AD27"/>
    <mergeCell ref="C27:E27"/>
    <mergeCell ref="G27:G29"/>
    <mergeCell ref="J27:K27"/>
    <mergeCell ref="L27:M27"/>
    <mergeCell ref="N27:O27"/>
    <mergeCell ref="P27:Q27"/>
    <mergeCell ref="AC28:AD28"/>
    <mergeCell ref="A10:A13"/>
    <mergeCell ref="A14:A16"/>
    <mergeCell ref="A17:A19"/>
    <mergeCell ref="A20:A22"/>
    <mergeCell ref="A23:A25"/>
    <mergeCell ref="A26:A27"/>
    <mergeCell ref="BH6:BI8"/>
    <mergeCell ref="BJ6:BK8"/>
    <mergeCell ref="BM6:BN8"/>
    <mergeCell ref="C7:H7"/>
    <mergeCell ref="A8:A9"/>
    <mergeCell ref="C8:C9"/>
    <mergeCell ref="D8:D9"/>
    <mergeCell ref="E8:H9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AC6:AD8"/>
    <mergeCell ref="AF6:AG8"/>
    <mergeCell ref="BB5:BC5"/>
    <mergeCell ref="U5:V5"/>
    <mergeCell ref="W5:X5"/>
    <mergeCell ref="Y5:Z5"/>
    <mergeCell ref="AY5:AZ5"/>
    <mergeCell ref="AA5:AB5"/>
    <mergeCell ref="AC5:AD5"/>
    <mergeCell ref="AF5:AG5"/>
    <mergeCell ref="AH5:AI5"/>
    <mergeCell ref="AJ5:AK5"/>
    <mergeCell ref="AL5:AM5"/>
    <mergeCell ref="AS5:AT5"/>
    <mergeCell ref="AU5:AV5"/>
    <mergeCell ref="AW5:AX5"/>
    <mergeCell ref="N5:O5"/>
    <mergeCell ref="P5:Q5"/>
    <mergeCell ref="R5:S5"/>
    <mergeCell ref="L2:AP2"/>
    <mergeCell ref="L3:AP3"/>
    <mergeCell ref="BB3:BE3"/>
    <mergeCell ref="BF3:BK3"/>
    <mergeCell ref="BM3:BN5"/>
    <mergeCell ref="A4:A7"/>
    <mergeCell ref="C5:E5"/>
    <mergeCell ref="F5:H5"/>
    <mergeCell ref="J5:K5"/>
    <mergeCell ref="L5:M5"/>
    <mergeCell ref="BD5:BE5"/>
    <mergeCell ref="BF5:BG5"/>
    <mergeCell ref="BH5:BI5"/>
    <mergeCell ref="BJ5:BK5"/>
    <mergeCell ref="J6:K8"/>
    <mergeCell ref="L6:M8"/>
    <mergeCell ref="N6:O8"/>
    <mergeCell ref="P6:Q8"/>
    <mergeCell ref="R6:S8"/>
    <mergeCell ref="AN5:AO5"/>
    <mergeCell ref="AQ5:AR5"/>
  </mergeCells>
  <conditionalFormatting sqref="K16">
    <cfRule type="expression" dxfId="7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SAYFA'!T134="","",'ANA SAYFA'!T134)</f>
        <v>30.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SAYFA'!S140="","",'ANA SAYFA'!S140)</f>
        <v>12-E</v>
      </c>
      <c r="E10" s="341" t="str">
        <f>IF('ANA SAYFA'!T140="","",'ANA SAYFA'!T140)</f>
        <v>SERDAR ÖZDEMİR</v>
      </c>
      <c r="F10" s="342"/>
      <c r="G10" s="342"/>
      <c r="H10" s="345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SAYFA'!S141="","",'ANA SAYFA'!S141)</f>
        <v>9-C</v>
      </c>
      <c r="E11" s="343" t="str">
        <f>IF('ANA SAYFA'!T141="","",'ANA SAYFA'!T141)</f>
        <v>MUSTAFA ŞENER</v>
      </c>
      <c r="F11" s="344"/>
      <c r="G11" s="344"/>
      <c r="H11" s="346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SAYFA'!S142="","",'ANA SAYFA'!S142)</f>
        <v/>
      </c>
      <c r="E12" s="341" t="str">
        <f>IF('ANA SAYFA'!T142="","",'ANA SAYFA'!T142)</f>
        <v/>
      </c>
      <c r="F12" s="342"/>
      <c r="G12" s="342"/>
      <c r="H12" s="345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SAYFA'!S143="","",'ANA SAYFA'!S143)</f>
        <v/>
      </c>
      <c r="E13" s="343" t="str">
        <f>IF('ANA SAYFA'!T143="","",'ANA SAYFA'!T143)</f>
        <v/>
      </c>
      <c r="F13" s="344"/>
      <c r="G13" s="344"/>
      <c r="H13" s="346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SAYFA'!S144="","",'ANA SAYFA'!S144)</f>
        <v/>
      </c>
      <c r="E14" s="341" t="str">
        <f>IF('ANA SAYFA'!T144="","",'ANA SAYFA'!T144)</f>
        <v/>
      </c>
      <c r="F14" s="342"/>
      <c r="G14" s="342"/>
      <c r="H14" s="345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SAYFA'!S145="","",'ANA SAYFA'!S145)</f>
        <v/>
      </c>
      <c r="E15" s="343" t="str">
        <f>IF('ANA SAYFA'!T145="","",'ANA SAYFA'!T145)</f>
        <v/>
      </c>
      <c r="F15" s="344"/>
      <c r="G15" s="344"/>
      <c r="H15" s="346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SAYFA'!S146="","",'ANA SAYFA'!S146)</f>
        <v/>
      </c>
      <c r="E16" s="341" t="str">
        <f>IF('ANA SAYFA'!T146="","",'ANA SAYFA'!T146)</f>
        <v/>
      </c>
      <c r="F16" s="342"/>
      <c r="G16" s="342"/>
      <c r="H16" s="345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SAYFA'!S147="","",'ANA SAYFA'!S147)</f>
        <v/>
      </c>
      <c r="E17" s="343" t="str">
        <f>IF('ANA SAYFA'!T147="","",'ANA SAYFA'!T147)</f>
        <v/>
      </c>
      <c r="F17" s="344"/>
      <c r="G17" s="344"/>
      <c r="H17" s="346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SAYFA'!S148="","",'ANA SAYFA'!S148)</f>
        <v/>
      </c>
      <c r="E18" s="341" t="str">
        <f>IF('ANA SAYFA'!T148="","",'ANA SAYFA'!T148)</f>
        <v/>
      </c>
      <c r="F18" s="342"/>
      <c r="G18" s="342"/>
      <c r="H18" s="345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SAYFA'!S149="","",'ANA SAYFA'!S149)</f>
        <v/>
      </c>
      <c r="E19" s="343" t="str">
        <f>IF('ANA SAYFA'!T149="","",'ANA SAYFA'!T149)</f>
        <v/>
      </c>
      <c r="F19" s="344"/>
      <c r="G19" s="344"/>
      <c r="H19" s="346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SAYFA'!S150="","",'ANA SAYFA'!S150)</f>
        <v/>
      </c>
      <c r="E20" s="341" t="str">
        <f>IF('ANA SAYFA'!T150="","",'ANA SAYFA'!T150)</f>
        <v/>
      </c>
      <c r="F20" s="342"/>
      <c r="G20" s="342"/>
      <c r="H20" s="345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SAYFA'!S151="","",'ANA SAYFA'!S151)</f>
        <v/>
      </c>
      <c r="E21" s="343" t="str">
        <f>IF('ANA SAYFA'!T151="","",'ANA SAYFA'!T151)</f>
        <v/>
      </c>
      <c r="F21" s="344"/>
      <c r="G21" s="344"/>
      <c r="H21" s="346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11" t="str">
        <f>IF('ANA SAYFA'!S152="","",'ANA SAYFA'!S152)</f>
        <v/>
      </c>
      <c r="E22" s="341" t="str">
        <f>IF('ANA SAYFA'!T152="","",'ANA SAYFA'!T152)</f>
        <v/>
      </c>
      <c r="F22" s="342"/>
      <c r="G22" s="342"/>
      <c r="H22" s="345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SAYFA'!S153="","",'ANA SAYFA'!S153)</f>
        <v/>
      </c>
      <c r="E23" s="343" t="str">
        <f>IF('ANA SAYFA'!T153="","",'ANA SAYFA'!T153)</f>
        <v/>
      </c>
      <c r="F23" s="344"/>
      <c r="G23" s="344"/>
      <c r="H23" s="346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SAYFA'!S154="","",'ANA SAYFA'!S154)</f>
        <v/>
      </c>
      <c r="E24" s="341" t="str">
        <f>IF('ANA SAYFA'!T154="","",'ANA SAYFA'!T154)</f>
        <v/>
      </c>
      <c r="F24" s="342"/>
      <c r="G24" s="342"/>
      <c r="H24" s="345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SAYFA'!S155="","",'ANA SAYFA'!S155)</f>
        <v/>
      </c>
      <c r="E25" s="343" t="str">
        <f>IF('ANA SAYFA'!T155="","",'ANA SAYFA'!T155)</f>
        <v/>
      </c>
      <c r="F25" s="344"/>
      <c r="G25" s="344"/>
      <c r="H25" s="346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SAYFA'!T136="","",'ANA SAYFA'!T136&amp;"                                                                           "&amp;'ANA SAYFA'!T137)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SAYFA'!T138="","",'ANA SAYFA'!T138)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SAYFA'!T135="","",'ANA SAYFA'!T135)</f>
        <v>YENİCE - HÜSEYİNLİ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58">
    <mergeCell ref="E24:H24"/>
    <mergeCell ref="E25:H25"/>
    <mergeCell ref="E18:H18"/>
    <mergeCell ref="E19:H19"/>
    <mergeCell ref="E20:H20"/>
    <mergeCell ref="E21:H21"/>
    <mergeCell ref="E22:H22"/>
    <mergeCell ref="E23:H23"/>
    <mergeCell ref="E38:P38"/>
    <mergeCell ref="AL38:BI38"/>
    <mergeCell ref="E10:H10"/>
    <mergeCell ref="E11:H11"/>
    <mergeCell ref="E12:H12"/>
    <mergeCell ref="E13:H13"/>
    <mergeCell ref="E14:H14"/>
    <mergeCell ref="E15:H15"/>
    <mergeCell ref="E16:H16"/>
    <mergeCell ref="E17:H17"/>
    <mergeCell ref="BH32:BI32"/>
    <mergeCell ref="AA32:AB32"/>
    <mergeCell ref="AC32:AD32"/>
    <mergeCell ref="AF32:AG32"/>
    <mergeCell ref="BF31:BG31"/>
    <mergeCell ref="BH31:BI31"/>
    <mergeCell ref="AA31:AB31"/>
    <mergeCell ref="AC31:AD31"/>
    <mergeCell ref="BH29:BI29"/>
    <mergeCell ref="AA29:AB29"/>
    <mergeCell ref="AC29:AD29"/>
    <mergeCell ref="AF29:AG29"/>
    <mergeCell ref="BF28:BG28"/>
    <mergeCell ref="BH28:BI28"/>
    <mergeCell ref="AA28:AB28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AH33:AI33"/>
    <mergeCell ref="AJ33:AK33"/>
    <mergeCell ref="BM32:BN32"/>
    <mergeCell ref="J33:K33"/>
    <mergeCell ref="L33:M33"/>
    <mergeCell ref="N33:O33"/>
    <mergeCell ref="P33:Q33"/>
    <mergeCell ref="R33:S33"/>
    <mergeCell ref="U33:V33"/>
    <mergeCell ref="W33:X33"/>
    <mergeCell ref="AU32:AV32"/>
    <mergeCell ref="AW32:AX32"/>
    <mergeCell ref="AY32:AZ32"/>
    <mergeCell ref="BB32:BC32"/>
    <mergeCell ref="BD32:BE32"/>
    <mergeCell ref="BF32:BG32"/>
    <mergeCell ref="AH32:AI32"/>
    <mergeCell ref="AJ32:AK32"/>
    <mergeCell ref="AL32:AM32"/>
    <mergeCell ref="AN32:AO32"/>
    <mergeCell ref="AQ32:AR32"/>
    <mergeCell ref="AS32:AT32"/>
    <mergeCell ref="U32:V32"/>
    <mergeCell ref="W32:X32"/>
    <mergeCell ref="Y32:Z32"/>
    <mergeCell ref="BM33:BN33"/>
    <mergeCell ref="BM31:BN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Y31:AZ31"/>
    <mergeCell ref="BB31:BC31"/>
    <mergeCell ref="BD31:BE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BJ32:BK32"/>
    <mergeCell ref="BM29:BN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Y29:AZ29"/>
    <mergeCell ref="BB29:BC29"/>
    <mergeCell ref="BD29:BE29"/>
    <mergeCell ref="BF29:BG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Y29:Z29"/>
    <mergeCell ref="BJ31:BK31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AN28:AO28"/>
    <mergeCell ref="AQ28:AR28"/>
    <mergeCell ref="R28:S28"/>
    <mergeCell ref="U28:V28"/>
    <mergeCell ref="W28:X28"/>
    <mergeCell ref="Y28:Z28"/>
    <mergeCell ref="BJ29:BK29"/>
    <mergeCell ref="BF27:BG27"/>
    <mergeCell ref="BH27:BI27"/>
    <mergeCell ref="BJ27:BK27"/>
    <mergeCell ref="BM27:BN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Y27:AZ27"/>
    <mergeCell ref="BB27:BC27"/>
    <mergeCell ref="BD27:BE27"/>
    <mergeCell ref="AF27:AG27"/>
    <mergeCell ref="AH27:AI27"/>
    <mergeCell ref="AJ27:AK27"/>
    <mergeCell ref="AL27:AM27"/>
    <mergeCell ref="AN27:AO27"/>
    <mergeCell ref="AQ27:AR27"/>
    <mergeCell ref="R27:S27"/>
    <mergeCell ref="BJ28:BK28"/>
    <mergeCell ref="U27:V27"/>
    <mergeCell ref="W27:X27"/>
    <mergeCell ref="Y27:Z27"/>
    <mergeCell ref="AA27:AB27"/>
    <mergeCell ref="AC27:AD27"/>
    <mergeCell ref="C27:E27"/>
    <mergeCell ref="G27:G29"/>
    <mergeCell ref="J27:K27"/>
    <mergeCell ref="L27:M27"/>
    <mergeCell ref="N27:O27"/>
    <mergeCell ref="P27:Q27"/>
    <mergeCell ref="AC28:AD28"/>
    <mergeCell ref="A10:A13"/>
    <mergeCell ref="A14:A16"/>
    <mergeCell ref="A17:A19"/>
    <mergeCell ref="A20:A22"/>
    <mergeCell ref="A23:A25"/>
    <mergeCell ref="A26:A27"/>
    <mergeCell ref="BH6:BI8"/>
    <mergeCell ref="BJ6:BK8"/>
    <mergeCell ref="BM6:BN8"/>
    <mergeCell ref="C7:H7"/>
    <mergeCell ref="A8:A9"/>
    <mergeCell ref="C8:C9"/>
    <mergeCell ref="D8:D9"/>
    <mergeCell ref="E8:H9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AC6:AD8"/>
    <mergeCell ref="AF6:AG8"/>
    <mergeCell ref="BB5:BC5"/>
    <mergeCell ref="U5:V5"/>
    <mergeCell ref="W5:X5"/>
    <mergeCell ref="Y5:Z5"/>
    <mergeCell ref="AY5:AZ5"/>
    <mergeCell ref="AA5:AB5"/>
    <mergeCell ref="AC5:AD5"/>
    <mergeCell ref="AF5:AG5"/>
    <mergeCell ref="AH5:AI5"/>
    <mergeCell ref="AJ5:AK5"/>
    <mergeCell ref="AL5:AM5"/>
    <mergeCell ref="AS5:AT5"/>
    <mergeCell ref="AU5:AV5"/>
    <mergeCell ref="AW5:AX5"/>
    <mergeCell ref="N5:O5"/>
    <mergeCell ref="P5:Q5"/>
    <mergeCell ref="R5:S5"/>
    <mergeCell ref="L2:AP2"/>
    <mergeCell ref="L3:AP3"/>
    <mergeCell ref="BB3:BE3"/>
    <mergeCell ref="BF3:BK3"/>
    <mergeCell ref="BM3:BN5"/>
    <mergeCell ref="A4:A7"/>
    <mergeCell ref="C5:E5"/>
    <mergeCell ref="F5:H5"/>
    <mergeCell ref="J5:K5"/>
    <mergeCell ref="L5:M5"/>
    <mergeCell ref="BD5:BE5"/>
    <mergeCell ref="BF5:BG5"/>
    <mergeCell ref="BH5:BI5"/>
    <mergeCell ref="BJ5:BK5"/>
    <mergeCell ref="J6:K8"/>
    <mergeCell ref="L6:M8"/>
    <mergeCell ref="N6:O8"/>
    <mergeCell ref="P6:Q8"/>
    <mergeCell ref="R6:S8"/>
    <mergeCell ref="AN5:AO5"/>
    <mergeCell ref="AQ5:AR5"/>
  </mergeCells>
  <conditionalFormatting sqref="K16">
    <cfRule type="expression" dxfId="6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AW16" sqref="AW16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SAYFA'!D159="","",'ANA SAYFA'!D159)</f>
        <v>31.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SAYFA'!C165="","",'ANA SAYFA'!C165)</f>
        <v/>
      </c>
      <c r="E10" s="29" t="str">
        <f>IF('ANA SAYFA'!D165="","",'ANA SAYFA'!D165)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SAYFA'!C166="","",'ANA SAYFA'!C166)</f>
        <v/>
      </c>
      <c r="E11" s="23" t="str">
        <f>IF('ANA SAYFA'!D166="","",'ANA SAYFA'!D166)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SAYFA'!C167="","",'ANA SAYFA'!C167)</f>
        <v/>
      </c>
      <c r="E12" s="29" t="str">
        <f>IF('ANA SAYFA'!D167="","",'ANA SAYFA'!D167)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SAYFA'!C168="","",'ANA SAYFA'!C168)</f>
        <v/>
      </c>
      <c r="E13" s="23" t="str">
        <f>IF('ANA SAYFA'!D168="","",'ANA SAYFA'!D168)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SAYFA'!C169="","",'ANA SAYFA'!C169)</f>
        <v/>
      </c>
      <c r="E14" s="29" t="str">
        <f>IF('ANA SAYFA'!D169="","",'ANA SAYFA'!D169)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SAYFA'!C170="","",'ANA SAYFA'!C170)</f>
        <v/>
      </c>
      <c r="E15" s="23" t="str">
        <f>IF('ANA SAYFA'!D170="","",'ANA SAYFA'!D170)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SAYFA'!C171="","",'ANA SAYFA'!C171)</f>
        <v/>
      </c>
      <c r="E16" s="29" t="str">
        <f>IF('ANA SAYFA'!D171="","",'ANA SAYFA'!D171)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SAYFA'!C172="","",'ANA SAYFA'!C172)</f>
        <v/>
      </c>
      <c r="E17" s="23" t="str">
        <f>IF('ANA SAYFA'!D172="","",'ANA SAYFA'!D172)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SAYFA'!C173="","",'ANA SAYFA'!C173)</f>
        <v/>
      </c>
      <c r="E18" s="29" t="str">
        <f>IF('ANA SAYFA'!D173="","",'ANA SAYFA'!D173)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SAYFA'!C174="","",'ANA SAYFA'!C174)</f>
        <v/>
      </c>
      <c r="E19" s="23" t="str">
        <f>IF('ANA SAYFA'!D174="","",'ANA SAYFA'!D174)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SAYFA'!C175="","",'ANA SAYFA'!C175)</f>
        <v/>
      </c>
      <c r="E20" s="29" t="str">
        <f>IF('ANA SAYFA'!D175="","",'ANA SAYFA'!D175)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SAYFA'!C176="","",'ANA SAYFA'!C176)</f>
        <v/>
      </c>
      <c r="E21" s="23" t="str">
        <f>IF('ANA SAYFA'!D176="","",'ANA SAYFA'!D176)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SAYFA'!C177="","",'ANA SAYFA'!C177)</f>
        <v/>
      </c>
      <c r="E22" s="29" t="str">
        <f>IF('ANA SAYFA'!D177="","",'ANA SAYFA'!D177)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SAYFA'!D161="","",'ANA SAYFA'!D161&amp;"                                                                           "&amp;'ANA SAYFA'!D162)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SAYFA'!D163="","",'ANA SAYFA'!D163)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SAYFA'!D160="","",'ANA SAYFA'!D160)</f>
        <v>YENİKÖY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5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SAYFA'!H159="","",'ANA SAYFA'!H159)</f>
        <v>32.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SAYFA'!G165="","",'ANA SAYFA'!G165)</f>
        <v>9-B</v>
      </c>
      <c r="E10" s="29" t="str">
        <f>IF('ANA SAYFA'!H165="","",'ANA SAYFA'!H165)</f>
        <v>BEDİRHAN KARACA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SAYFA'!G166="","",'ANA SAYFA'!G166)</f>
        <v>9-C</v>
      </c>
      <c r="E11" s="23" t="str">
        <f>IF('ANA SAYFA'!H166="","",'ANA SAYFA'!H166)</f>
        <v>NUH SEVRİM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SAYFA'!G167="","",'ANA SAYFA'!G167)</f>
        <v>9-B</v>
      </c>
      <c r="E12" s="29" t="str">
        <f>IF('ANA SAYFA'!H167="","",'ANA SAYFA'!H167)</f>
        <v>GÖKHAN UÇDU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SAYFA'!G168="","",'ANA SAYFA'!G168)</f>
        <v/>
      </c>
      <c r="E13" s="23" t="str">
        <f>IF('ANA SAYFA'!H168="","",'ANA SAYFA'!H168)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SAYFA'!G169="","",'ANA SAYFA'!G169)</f>
        <v/>
      </c>
      <c r="E14" s="29" t="str">
        <f>IF('ANA SAYFA'!H169="","",'ANA SAYFA'!H169)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SAYFA'!G170="","",'ANA SAYFA'!G170)</f>
        <v/>
      </c>
      <c r="E15" s="23" t="str">
        <f>IF('ANA SAYFA'!H170="","",'ANA SAYFA'!H170)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SAYFA'!K171="","",'ANA SAYFA'!K171)</f>
        <v/>
      </c>
      <c r="E16" s="29" t="str">
        <f>IF('ANA SAYFA'!L171="","",'ANA SAYFA'!L171)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SAYFA'!K172="","",'ANA SAYFA'!K172)</f>
        <v/>
      </c>
      <c r="E17" s="23" t="str">
        <f>IF('ANA SAYFA'!L172="","",'ANA SAYFA'!L172)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SAYFA'!K173="","",'ANA SAYFA'!K173)</f>
        <v/>
      </c>
      <c r="E18" s="29" t="str">
        <f>IF('ANA SAYFA'!L173="","",'ANA SAYFA'!L173)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SAYFA'!K174="","",'ANA SAYFA'!K174)</f>
        <v/>
      </c>
      <c r="E19" s="23" t="str">
        <f>IF('ANA SAYFA'!L174="","",'ANA SAYFA'!L174)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SAYFA'!K175="","",'ANA SAYFA'!K175)</f>
        <v/>
      </c>
      <c r="E20" s="29" t="str">
        <f>IF('ANA SAYFA'!L175="","",'ANA SAYFA'!L175)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SAYFA'!K176="","",'ANA SAYFA'!K176)</f>
        <v/>
      </c>
      <c r="E21" s="23" t="str">
        <f>IF('ANA SAYFA'!L176="","",'ANA SAYFA'!L176)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SAYFA'!K177="","",'ANA SAYFA'!K177)</f>
        <v/>
      </c>
      <c r="E22" s="29" t="str">
        <f>IF('ANA SAYFA'!L177="","",'ANA SAYFA'!L177)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str">
        <f>IF('ANA SAYFA'!H161="","",'ANA SAYFA'!H161&amp;"                                                                           "&amp;'ANA SAYFA'!H162)</f>
        <v>ÖMER EROĞLU                                                                           5366552307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str">
        <f>IF('ANA SAYFA'!H163="","",'ANA SAYFA'!H163)</f>
        <v>38 S 7659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SAYFA'!H160="","",'ANA SAYFA'!H160)</f>
        <v>ZİLE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4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SAYFA'!L159="","",'ANA SAYFA'!L159)</f>
        <v>33.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SAYFA'!K165="","",'ANA SAYFA'!K165)</f>
        <v>10-H</v>
      </c>
      <c r="E10" s="29" t="str">
        <f>IF('ANA SAYFA'!L165="","",'ANA SAYFA'!L165)</f>
        <v>BATUHAN FIRAT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SAYFA'!K166="","",'ANA SAYFA'!K166)</f>
        <v>10-A</v>
      </c>
      <c r="E11" s="23" t="str">
        <f>IF('ANA SAYFA'!L166="","",'ANA SAYFA'!L166)</f>
        <v>MURAT EFE ERDOĞAN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SAYFA'!K167="","",'ANA SAYFA'!K167)</f>
        <v/>
      </c>
      <c r="E12" s="29" t="str">
        <f>IF('ANA SAYFA'!L167="","",'ANA SAYFA'!L167)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SAYFA'!K168="","",'ANA SAYFA'!K168)</f>
        <v/>
      </c>
      <c r="E13" s="23" t="str">
        <f>IF('ANA SAYFA'!L168="","",'ANA SAYFA'!L168)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SAYFA'!K169="","",'ANA SAYFA'!K169)</f>
        <v/>
      </c>
      <c r="E14" s="29" t="str">
        <f>IF('ANA SAYFA'!L169="","",'ANA SAYFA'!L169)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SAYFA'!K170="","",'ANA SAYFA'!K170)</f>
        <v/>
      </c>
      <c r="E15" s="23" t="str">
        <f>IF('ANA SAYFA'!L170="","",'ANA SAYFA'!L170)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SAYFA'!K171="","",'ANA SAYFA'!K171)</f>
        <v/>
      </c>
      <c r="E16" s="29" t="str">
        <f>IF('ANA SAYFA'!L171="","",'ANA SAYFA'!L171)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SAYFA'!K172="","",'ANA SAYFA'!K172)</f>
        <v/>
      </c>
      <c r="E17" s="23" t="str">
        <f>IF('ANA SAYFA'!L172="","",'ANA SAYFA'!L172)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SAYFA'!K173="","",'ANA SAYFA'!K173)</f>
        <v/>
      </c>
      <c r="E18" s="29" t="str">
        <f>IF('ANA SAYFA'!L173="","",'ANA SAYFA'!L173)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SAYFA'!K174="","",'ANA SAYFA'!K174)</f>
        <v/>
      </c>
      <c r="E19" s="23" t="str">
        <f>IF('ANA SAYFA'!L174="","",'ANA SAYFA'!L174)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SAYFA'!L161="","",'ANA SAYFA'!L161&amp;"                                                                           "&amp;'ANA SAYFA'!L162)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str">
        <f>IF('ANA SAYFA'!L163="","",'ANA SAYFA'!L163)</f>
        <v>38 S 7670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SAYFA'!L160="","",'ANA SAYFA'!L160)</f>
        <v>EŞELİK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3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zoomScaleNormal="100" zoomScaleSheetLayoutView="100" zoomScalePageLayoutView="85" workbookViewId="0">
      <selection activeCell="CT22" sqref="CT22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SAYFA'!P159="","",'ANA SAYFA'!P159)</f>
        <v>34.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SAYFA'!O165="","",'ANA SAYFA'!O165)</f>
        <v/>
      </c>
      <c r="E10" s="29" t="str">
        <f>IF('ANA SAYFA'!P165="","",'ANA SAYFA'!P165)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SAYFA'!O166="","",'ANA SAYFA'!O166)</f>
        <v/>
      </c>
      <c r="E11" s="23" t="str">
        <f>IF('ANA SAYFA'!P166="","",'ANA SAYFA'!P166)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SAYFA'!O167="","",'ANA SAYFA'!O167)</f>
        <v/>
      </c>
      <c r="E12" s="29" t="str">
        <f>IF('ANA SAYFA'!P167="","",'ANA SAYFA'!P167)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SAYFA'!O168="","",'ANA SAYFA'!O168)</f>
        <v/>
      </c>
      <c r="E13" s="23" t="str">
        <f>IF('ANA SAYFA'!P168="","",'ANA SAYFA'!P168)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SAYFA'!O169="","",'ANA SAYFA'!O169)</f>
        <v/>
      </c>
      <c r="E14" s="29" t="str">
        <f>IF('ANA SAYFA'!P169="","",'ANA SAYFA'!P169)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SAYFA'!O170="","",'ANA SAYFA'!O170)</f>
        <v/>
      </c>
      <c r="E15" s="23" t="str">
        <f>IF('ANA SAYFA'!P170="","",'ANA SAYFA'!P170)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SAYFA'!O171="","",'ANA SAYFA'!O171)</f>
        <v/>
      </c>
      <c r="E16" s="29" t="str">
        <f>IF('ANA SAYFA'!P171="","",'ANA SAYFA'!P171)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SAYFA'!O172="","",'ANA SAYFA'!O172)</f>
        <v/>
      </c>
      <c r="E17" s="23" t="str">
        <f>IF('ANA SAYFA'!P172="","",'ANA SAYFA'!P172)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SAYFA'!O173="","",'ANA SAYFA'!O173)</f>
        <v/>
      </c>
      <c r="E18" s="29" t="str">
        <f>IF('ANA SAYFA'!P173="","",'ANA SAYFA'!P173)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44" t="str">
        <f>IF('ANA SAYFA'!S99="","",'ANA SAYFA'!S99)</f>
        <v/>
      </c>
      <c r="E19" s="37" t="str">
        <f>IF('ANA SAYFA'!D124="","",'ANA SAYFA'!D124)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SAYFA'!P161="","",'ANA SAYFA'!P161&amp;"                                                                           "&amp;'ANA SAYFA'!P162)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SAYFA'!P163="","",'ANA SAYFA'!P163)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SAYFA'!P160="","",'ANA SAYFA'!P160)</f>
        <v/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zoomScaleNormal="100" zoomScaleSheetLayoutView="100" zoomScalePageLayoutView="85" workbookViewId="0">
      <selection activeCell="BF10" sqref="BF10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164" customWidth="1"/>
    <col min="20" max="20" width="1.140625" style="164" customWidth="1"/>
    <col min="21" max="21" width="2" style="164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 t="s">
        <v>37</v>
      </c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SAYFA'!R84="","",'ANA SAYFA'!R84)</f>
        <v>Servis No</v>
      </c>
      <c r="D5" s="326"/>
      <c r="E5" s="326"/>
      <c r="F5" s="326" t="str">
        <f>IF('ANA SAYFA'!T159="","",'ANA SAYFA'!T159)</f>
        <v>35.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 t="s">
        <v>40</v>
      </c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 t="s">
        <v>49</v>
      </c>
      <c r="C10" s="28">
        <v>1</v>
      </c>
      <c r="D10" s="34" t="str">
        <f>IF('ANA SAYFA'!S165="","",'ANA SAYFA'!S165)</f>
        <v/>
      </c>
      <c r="E10" s="29" t="str">
        <f>IF('ANA SAYFA'!T165="","",'ANA SAYFA'!T165)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65" t="str">
        <f>IF('ANA SAYFA'!S166="","",'ANA SAYFA'!S166)</f>
        <v/>
      </c>
      <c r="E11" s="37" t="str">
        <f>IF('ANA SAYFA'!T166="","",'ANA SAYFA'!T166)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SAYFA'!S167="","",'ANA SAYFA'!S167)</f>
        <v/>
      </c>
      <c r="E12" s="29" t="str">
        <f>IF('ANA SAYFA'!T167="","",'ANA SAYFA'!T167)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SAYFA'!S168="","",'ANA SAYFA'!S168)</f>
        <v/>
      </c>
      <c r="E13" s="23" t="str">
        <f>IF('ANA SAYFA'!T168="","",'ANA SAYFA'!T168)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 t="s">
        <v>39</v>
      </c>
      <c r="C14" s="34">
        <v>5</v>
      </c>
      <c r="D14" s="34" t="str">
        <f>IF('ANA SAYFA'!S169="","",'ANA SAYFA'!S169)</f>
        <v/>
      </c>
      <c r="E14" s="29" t="str">
        <f>IF('ANA SAYFA'!T169="","",'ANA SAYFA'!T169)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SAYFA'!S170="","",'ANA SAYFA'!S170)</f>
        <v/>
      </c>
      <c r="E15" s="23" t="str">
        <f>IF('ANA SAYFA'!T170="","",'ANA SAYFA'!T170)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SAYFA'!S171="","",'ANA SAYFA'!S171)</f>
        <v/>
      </c>
      <c r="E16" s="29" t="str">
        <f>IF('ANA SAYFA'!T171="","",'ANA SAYFA'!T171)</f>
        <v/>
      </c>
      <c r="F16" s="13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 t="s">
        <v>48</v>
      </c>
      <c r="C17" s="11">
        <v>8</v>
      </c>
      <c r="D17" s="11" t="str">
        <f>IF('ANA SAYFA'!S172="","",'ANA SAYFA'!S172)</f>
        <v/>
      </c>
      <c r="E17" s="23" t="str">
        <f>IF('ANA SAYFA'!T172="","",'ANA SAYFA'!T172)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SAYFA'!O173="","",'ANA SAYFA'!O173)</f>
        <v/>
      </c>
      <c r="E18" s="29" t="str">
        <f>IF('ANA SAYFA'!T173="","",'ANA SAYFA'!T173)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65" t="str">
        <f>IF('ANA SAYFA'!S99="","",'ANA SAYFA'!S99)</f>
        <v/>
      </c>
      <c r="E19" s="37" t="str">
        <f>IF('ANA SAYFA'!D124="","",'ANA SAYFA'!D124)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 t="s">
        <v>50</v>
      </c>
      <c r="C28" s="315" t="e">
        <f>IF('ANA SAYFA'!T161="","",'ANA SAYFA'!T161&amp;"                                                                           "&amp;'ANA SAYFA'!P162)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SAYFA'!T163="","",'ANA SAYFA'!T163)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SAYFA'!T160="","",'ANA SAYFA'!T160)</f>
        <v/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333"/>
    </row>
    <row r="35" spans="1:66" ht="14.1" customHeight="1" x14ac:dyDescent="0.2">
      <c r="A35" s="333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333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">
    <tabColor rgb="FF0000FF"/>
    <pageSetUpPr autoPageBreaks="0"/>
  </sheetPr>
  <dimension ref="A1:AD430"/>
  <sheetViews>
    <sheetView showGridLines="0" view="pageBreakPreview" topLeftCell="A133" zoomScale="86" zoomScaleNormal="85" zoomScaleSheetLayoutView="86" zoomScalePageLayoutView="70" workbookViewId="0">
      <selection activeCell="J181" sqref="J181:L181"/>
    </sheetView>
  </sheetViews>
  <sheetFormatPr defaultColWidth="8.85546875" defaultRowHeight="15" customHeight="1" x14ac:dyDescent="0.25"/>
  <cols>
    <col min="1" max="1" width="2" style="54" customWidth="1"/>
    <col min="2" max="2" width="4" style="54" customWidth="1"/>
    <col min="3" max="3" width="7.85546875" style="54" customWidth="1"/>
    <col min="4" max="4" width="29.28515625" style="54" customWidth="1"/>
    <col min="5" max="5" width="2.85546875" style="54" customWidth="1"/>
    <col min="6" max="6" width="4" style="54" customWidth="1"/>
    <col min="7" max="7" width="7.85546875" style="54" customWidth="1"/>
    <col min="8" max="8" width="29.28515625" style="54" customWidth="1"/>
    <col min="9" max="9" width="2.85546875" style="54" customWidth="1"/>
    <col min="10" max="10" width="4" style="54" customWidth="1"/>
    <col min="11" max="11" width="7.85546875" style="54" customWidth="1"/>
    <col min="12" max="12" width="29.28515625" style="54" customWidth="1"/>
    <col min="13" max="13" width="2.85546875" style="54" customWidth="1"/>
    <col min="14" max="14" width="4" style="54" customWidth="1"/>
    <col min="15" max="15" width="7.85546875" style="54" customWidth="1"/>
    <col min="16" max="16" width="29.28515625" style="54" customWidth="1"/>
    <col min="17" max="17" width="2.85546875" style="54" customWidth="1"/>
    <col min="18" max="18" width="4" style="54" customWidth="1"/>
    <col min="19" max="19" width="7.85546875" style="54" customWidth="1"/>
    <col min="20" max="20" width="29.28515625" style="54" customWidth="1"/>
    <col min="21" max="21" width="2.28515625" style="54" customWidth="1"/>
    <col min="22" max="22" width="8.85546875" style="54"/>
    <col min="23" max="23" width="8.140625" style="131" bestFit="1" customWidth="1"/>
    <col min="24" max="16384" width="8.85546875" style="54"/>
  </cols>
  <sheetData>
    <row r="1" spans="1:23" ht="15" customHeight="1" x14ac:dyDescent="0.25">
      <c r="A1" s="51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3"/>
    </row>
    <row r="2" spans="1:23" ht="15" customHeight="1" thickBot="1" x14ac:dyDescent="0.3">
      <c r="A2" s="55"/>
      <c r="U2" s="56"/>
    </row>
    <row r="3" spans="1:23" ht="20.25" customHeight="1" thickBot="1" x14ac:dyDescent="0.3">
      <c r="A3" s="55"/>
      <c r="B3" s="268" t="s">
        <v>57</v>
      </c>
      <c r="C3" s="262"/>
      <c r="D3" s="269"/>
      <c r="E3" s="261" t="s">
        <v>117</v>
      </c>
      <c r="F3" s="262"/>
      <c r="G3" s="262"/>
      <c r="H3" s="262"/>
      <c r="I3" s="262"/>
      <c r="J3" s="262"/>
      <c r="K3" s="262"/>
      <c r="L3" s="263"/>
      <c r="O3" s="57" t="s">
        <v>19</v>
      </c>
      <c r="P3" s="58">
        <v>2024</v>
      </c>
      <c r="U3" s="56"/>
    </row>
    <row r="4" spans="1:23" ht="20.25" customHeight="1" thickBot="1" x14ac:dyDescent="0.3">
      <c r="A4" s="55"/>
      <c r="B4" s="255" t="s">
        <v>13</v>
      </c>
      <c r="C4" s="256"/>
      <c r="D4" s="257"/>
      <c r="E4" s="264" t="s">
        <v>451</v>
      </c>
      <c r="F4" s="256"/>
      <c r="G4" s="256"/>
      <c r="H4" s="256"/>
      <c r="I4" s="256"/>
      <c r="J4" s="256"/>
      <c r="K4" s="256"/>
      <c r="L4" s="265"/>
      <c r="U4" s="56"/>
    </row>
    <row r="5" spans="1:23" ht="20.25" customHeight="1" thickBot="1" x14ac:dyDescent="0.3">
      <c r="A5" s="55"/>
      <c r="B5" s="258" t="s">
        <v>14</v>
      </c>
      <c r="C5" s="259"/>
      <c r="D5" s="260"/>
      <c r="E5" s="266" t="s">
        <v>452</v>
      </c>
      <c r="F5" s="259"/>
      <c r="G5" s="259"/>
      <c r="H5" s="259"/>
      <c r="I5" s="259"/>
      <c r="J5" s="259"/>
      <c r="K5" s="259"/>
      <c r="L5" s="267"/>
      <c r="O5" s="57" t="s">
        <v>20</v>
      </c>
      <c r="P5" s="58" t="s">
        <v>11</v>
      </c>
      <c r="U5" s="56"/>
    </row>
    <row r="6" spans="1:23" ht="15" customHeight="1" x14ac:dyDescent="0.25">
      <c r="A6" s="55"/>
      <c r="N6" s="59"/>
      <c r="P6" s="60"/>
      <c r="U6" s="56"/>
    </row>
    <row r="7" spans="1:23" ht="15" customHeight="1" thickBot="1" x14ac:dyDescent="0.3">
      <c r="A7" s="61"/>
      <c r="B7" s="62"/>
      <c r="C7" s="62"/>
      <c r="D7" s="63"/>
      <c r="E7" s="63"/>
      <c r="F7" s="63"/>
      <c r="G7" s="64"/>
      <c r="H7" s="63"/>
      <c r="I7" s="63"/>
      <c r="J7" s="63"/>
      <c r="K7" s="63"/>
      <c r="L7" s="63"/>
      <c r="M7" s="63"/>
      <c r="N7" s="63"/>
      <c r="O7" s="63"/>
      <c r="P7" s="65"/>
      <c r="Q7" s="65"/>
      <c r="R7" s="65"/>
      <c r="S7" s="65"/>
      <c r="T7" s="65"/>
      <c r="U7" s="66"/>
    </row>
    <row r="8" spans="1:23" ht="38.25" customHeight="1" thickBot="1" x14ac:dyDescent="0.3">
      <c r="A8" s="51"/>
      <c r="B8" s="52"/>
      <c r="C8" s="52"/>
      <c r="D8" s="67"/>
      <c r="E8" s="67"/>
      <c r="F8" s="67"/>
      <c r="G8" s="52"/>
      <c r="H8" s="67"/>
      <c r="I8" s="67"/>
      <c r="J8" s="67"/>
      <c r="K8" s="67"/>
      <c r="L8" s="67"/>
      <c r="M8" s="67"/>
      <c r="N8" s="67"/>
      <c r="O8" s="67"/>
      <c r="P8" s="68"/>
      <c r="Q8" s="68"/>
      <c r="R8" s="68"/>
      <c r="S8" s="68"/>
      <c r="T8" s="68"/>
      <c r="U8" s="53"/>
    </row>
    <row r="9" spans="1:23" ht="15" customHeight="1" x14ac:dyDescent="0.25">
      <c r="A9" s="55"/>
      <c r="B9" s="253" t="s">
        <v>96</v>
      </c>
      <c r="C9" s="254"/>
      <c r="D9" s="149" t="s">
        <v>42</v>
      </c>
      <c r="E9" s="70"/>
      <c r="F9" s="253" t="s">
        <v>96</v>
      </c>
      <c r="G9" s="254"/>
      <c r="H9" s="69" t="s">
        <v>46</v>
      </c>
      <c r="I9" s="70"/>
      <c r="J9" s="253" t="s">
        <v>96</v>
      </c>
      <c r="K9" s="254"/>
      <c r="L9" s="69" t="s">
        <v>78</v>
      </c>
      <c r="M9" s="70"/>
      <c r="N9" s="253" t="s">
        <v>96</v>
      </c>
      <c r="O9" s="254"/>
      <c r="P9" s="69" t="s">
        <v>79</v>
      </c>
      <c r="Q9" s="71"/>
      <c r="R9" s="253" t="s">
        <v>96</v>
      </c>
      <c r="S9" s="254"/>
      <c r="T9" s="69" t="s">
        <v>80</v>
      </c>
      <c r="U9" s="56"/>
    </row>
    <row r="10" spans="1:23" s="76" customFormat="1" ht="36" customHeight="1" x14ac:dyDescent="0.25">
      <c r="A10" s="72"/>
      <c r="B10" s="251" t="s">
        <v>43</v>
      </c>
      <c r="C10" s="252"/>
      <c r="D10" s="73" t="s">
        <v>129</v>
      </c>
      <c r="E10" s="74"/>
      <c r="F10" s="251" t="s">
        <v>43</v>
      </c>
      <c r="G10" s="252"/>
      <c r="H10" s="73" t="s">
        <v>130</v>
      </c>
      <c r="I10" s="74"/>
      <c r="J10" s="251" t="s">
        <v>43</v>
      </c>
      <c r="K10" s="252"/>
      <c r="L10" s="73" t="s">
        <v>145</v>
      </c>
      <c r="M10" s="74"/>
      <c r="N10" s="251" t="s">
        <v>43</v>
      </c>
      <c r="O10" s="252"/>
      <c r="P10" s="73" t="s">
        <v>131</v>
      </c>
      <c r="Q10" s="74"/>
      <c r="R10" s="251" t="s">
        <v>43</v>
      </c>
      <c r="S10" s="252"/>
      <c r="T10" s="73" t="s">
        <v>132</v>
      </c>
      <c r="U10" s="75"/>
      <c r="W10" s="132"/>
    </row>
    <row r="11" spans="1:23" s="76" customFormat="1" ht="17.25" customHeight="1" x14ac:dyDescent="0.25">
      <c r="A11" s="72"/>
      <c r="B11" s="245" t="s">
        <v>54</v>
      </c>
      <c r="C11" s="246"/>
      <c r="D11" s="77" t="str">
        <f>VLOOKUP(D10,'ŞÖFÖR VE SERVİS BİL.'!B3:E32,2,0)</f>
        <v>ŞABAN ASLAN</v>
      </c>
      <c r="E11" s="78"/>
      <c r="F11" s="245" t="s">
        <v>54</v>
      </c>
      <c r="G11" s="246"/>
      <c r="H11" s="77">
        <f>VLOOKUP(H10,'ŞÖFÖR VE SERVİS BİL.'!B3:E32,2,0)</f>
        <v>0</v>
      </c>
      <c r="I11" s="78"/>
      <c r="J11" s="245" t="s">
        <v>54</v>
      </c>
      <c r="K11" s="246"/>
      <c r="L11" s="77" t="e">
        <f>VLOOKUP(L10,'ŞÖFÖR VE SERVİS BİL.'!B3:E32,2,0)</f>
        <v>#N/A</v>
      </c>
      <c r="M11" s="78"/>
      <c r="N11" s="245" t="s">
        <v>54</v>
      </c>
      <c r="O11" s="246"/>
      <c r="P11" s="77" t="e">
        <f>VLOOKUP(P10,'ŞÖFÖR VE SERVİS BİL.'!B3:E32,2,0)</f>
        <v>#N/A</v>
      </c>
      <c r="Q11" s="78"/>
      <c r="R11" s="245" t="s">
        <v>54</v>
      </c>
      <c r="S11" s="246"/>
      <c r="T11" s="77" t="e">
        <f>VLOOKUP(T10,'ŞÖFÖR VE SERVİS BİL.'!B3:E32,2,0)</f>
        <v>#N/A</v>
      </c>
      <c r="U11" s="75"/>
      <c r="W11" s="132"/>
    </row>
    <row r="12" spans="1:23" s="76" customFormat="1" ht="17.25" customHeight="1" x14ac:dyDescent="0.25">
      <c r="A12" s="72"/>
      <c r="B12" s="245" t="s">
        <v>56</v>
      </c>
      <c r="C12" s="246"/>
      <c r="D12" s="77">
        <f>VLOOKUP(D10,'ŞÖFÖR VE SERVİS BİL.'!B3:E32,4,0)</f>
        <v>0</v>
      </c>
      <c r="E12" s="78"/>
      <c r="F12" s="245" t="s">
        <v>56</v>
      </c>
      <c r="G12" s="246"/>
      <c r="H12" s="77">
        <f>VLOOKUP(H10,'ŞÖFÖR VE SERVİS BİL.'!B3:E32,4,0)</f>
        <v>0</v>
      </c>
      <c r="I12" s="78"/>
      <c r="J12" s="245" t="s">
        <v>56</v>
      </c>
      <c r="K12" s="246"/>
      <c r="L12" s="77" t="e">
        <f>VLOOKUP(L10,'ŞÖFÖR VE SERVİS BİL.'!B3:E32,4,0)</f>
        <v>#N/A</v>
      </c>
      <c r="M12" s="78"/>
      <c r="N12" s="245" t="s">
        <v>56</v>
      </c>
      <c r="O12" s="246"/>
      <c r="P12" s="77" t="e">
        <f>VLOOKUP(P10,'ŞÖFÖR VE SERVİS BİL.'!B3:E32,4,0)</f>
        <v>#N/A</v>
      </c>
      <c r="Q12" s="78"/>
      <c r="R12" s="245" t="s">
        <v>56</v>
      </c>
      <c r="S12" s="246"/>
      <c r="T12" s="77" t="e">
        <f>VLOOKUP(T10,'ŞÖFÖR VE SERVİS BİL.'!B3:E32,4,0)</f>
        <v>#N/A</v>
      </c>
      <c r="U12" s="75"/>
      <c r="W12" s="132"/>
    </row>
    <row r="13" spans="1:23" s="76" customFormat="1" ht="19.5" customHeight="1" thickBot="1" x14ac:dyDescent="0.3">
      <c r="A13" s="72"/>
      <c r="B13" s="245" t="s">
        <v>55</v>
      </c>
      <c r="C13" s="246"/>
      <c r="D13" s="77" t="str">
        <f>VLOOKUP(D10,'ŞÖFÖR VE SERVİS BİL.'!B3:E32,3,0)</f>
        <v>38 TY 999</v>
      </c>
      <c r="E13" s="78"/>
      <c r="F13" s="245" t="s">
        <v>55</v>
      </c>
      <c r="G13" s="246"/>
      <c r="H13" s="77">
        <f>VLOOKUP(H10,'ŞÖFÖR VE SERVİS BİL.'!B3:E32,3,0)</f>
        <v>0</v>
      </c>
      <c r="I13" s="78"/>
      <c r="J13" s="245" t="s">
        <v>55</v>
      </c>
      <c r="K13" s="246"/>
      <c r="L13" s="77" t="e">
        <f>VLOOKUP(L10,'ŞÖFÖR VE SERVİS BİL.'!B3:E32,3,0)</f>
        <v>#N/A</v>
      </c>
      <c r="M13" s="78"/>
      <c r="N13" s="245" t="s">
        <v>55</v>
      </c>
      <c r="O13" s="246"/>
      <c r="P13" s="77" t="e">
        <f>VLOOKUP(P10,'ŞÖFÖR VE SERVİS BİL.'!B3:E32,3,0)</f>
        <v>#N/A</v>
      </c>
      <c r="Q13" s="78"/>
      <c r="R13" s="245" t="s">
        <v>55</v>
      </c>
      <c r="S13" s="246"/>
      <c r="T13" s="77" t="e">
        <f>VLOOKUP(T10,'ŞÖFÖR VE SERVİS BİL.'!B3:E32,3,0)</f>
        <v>#N/A</v>
      </c>
      <c r="U13" s="79"/>
      <c r="W13" s="132"/>
    </row>
    <row r="14" spans="1:23" s="76" customFormat="1" ht="15" customHeight="1" x14ac:dyDescent="0.25">
      <c r="A14" s="72"/>
      <c r="B14" s="80" t="s">
        <v>53</v>
      </c>
      <c r="C14" s="81" t="s">
        <v>0</v>
      </c>
      <c r="D14" s="82" t="s">
        <v>1</v>
      </c>
      <c r="E14" s="83"/>
      <c r="F14" s="84" t="s">
        <v>53</v>
      </c>
      <c r="G14" s="85" t="s">
        <v>0</v>
      </c>
      <c r="H14" s="86" t="s">
        <v>1</v>
      </c>
      <c r="J14" s="84" t="s">
        <v>53</v>
      </c>
      <c r="K14" s="85" t="s">
        <v>0</v>
      </c>
      <c r="L14" s="86" t="s">
        <v>1</v>
      </c>
      <c r="N14" s="84" t="s">
        <v>53</v>
      </c>
      <c r="O14" s="85" t="s">
        <v>0</v>
      </c>
      <c r="P14" s="86" t="s">
        <v>1</v>
      </c>
      <c r="Q14" s="87"/>
      <c r="R14" s="84" t="s">
        <v>53</v>
      </c>
      <c r="S14" s="85" t="s">
        <v>0</v>
      </c>
      <c r="T14" s="86" t="s">
        <v>1</v>
      </c>
      <c r="U14" s="79"/>
      <c r="W14" s="133"/>
    </row>
    <row r="15" spans="1:23" s="76" customFormat="1" ht="15" customHeight="1" x14ac:dyDescent="0.25">
      <c r="A15" s="72"/>
      <c r="B15" s="80">
        <v>1</v>
      </c>
      <c r="C15" s="88" t="s">
        <v>405</v>
      </c>
      <c r="D15" s="89" t="s">
        <v>280</v>
      </c>
      <c r="E15" s="83"/>
      <c r="F15" s="90">
        <v>1</v>
      </c>
      <c r="G15" s="88" t="s">
        <v>406</v>
      </c>
      <c r="H15" s="89" t="s">
        <v>407</v>
      </c>
      <c r="I15" s="91"/>
      <c r="J15" s="90">
        <v>1</v>
      </c>
      <c r="K15" s="88"/>
      <c r="L15" s="89"/>
      <c r="M15" s="87"/>
      <c r="N15" s="90">
        <v>1</v>
      </c>
      <c r="O15" s="88"/>
      <c r="P15" s="89"/>
      <c r="Q15" s="87"/>
      <c r="R15" s="90">
        <v>1</v>
      </c>
      <c r="S15" s="88" t="str">
        <f>IFERROR(VLOOKUP('ANA SAYFA'!$T$10&amp;ROWS('ANA SAYFA'!$B$15:R15),KİLŞİLER!$E$4:$H$83,3,0),"")</f>
        <v/>
      </c>
      <c r="T15" s="89" t="str">
        <f>IFERROR(VLOOKUP('ANA SAYFA'!$T$10&amp;ROWS('ANA SAYFA'!$B$15:R15),KİLŞİLER!$E$4:$H$83,4,0),"")</f>
        <v/>
      </c>
      <c r="U15" s="79"/>
      <c r="W15" s="134"/>
    </row>
    <row r="16" spans="1:23" s="76" customFormat="1" ht="15" customHeight="1" x14ac:dyDescent="0.25">
      <c r="A16" s="72"/>
      <c r="B16" s="80">
        <v>2</v>
      </c>
      <c r="C16" s="88" t="s">
        <v>423</v>
      </c>
      <c r="D16" s="89" t="s">
        <v>184</v>
      </c>
      <c r="E16" s="83"/>
      <c r="F16" s="90">
        <v>2</v>
      </c>
      <c r="G16" s="88" t="str">
        <f>IFERROR(VLOOKUP('ANA SAYFA'!$H$10&amp;ROWS('ANA SAYFA'!$B$15:F16),KİLŞİLER!$E$4:$H$83,3,0),"")</f>
        <v/>
      </c>
      <c r="H16" s="89" t="str">
        <f>IFERROR(VLOOKUP('ANA SAYFA'!$H$10&amp;ROWS('ANA SAYFA'!$B$15:F16),KİLŞİLER!$E$4:$H$83,4,0),"")</f>
        <v/>
      </c>
      <c r="I16" s="91"/>
      <c r="J16" s="90">
        <v>2</v>
      </c>
      <c r="K16" s="88" t="str">
        <f>IFERROR(VLOOKUP('ANA SAYFA'!$L$10&amp;ROWS('ANA SAYFA'!$B$15:J16),KİLŞİLER!$E$4:$H$83,3,0),"")</f>
        <v/>
      </c>
      <c r="L16" s="89" t="str">
        <f>IFERROR(VLOOKUP('ANA SAYFA'!$L$10&amp;ROWS('ANA SAYFA'!$B$15:J16),KİLŞİLER!$E$4:$H$83,4,0),"")</f>
        <v/>
      </c>
      <c r="M16" s="87"/>
      <c r="N16" s="90">
        <v>2</v>
      </c>
      <c r="O16" s="88"/>
      <c r="P16" s="89"/>
      <c r="Q16" s="87"/>
      <c r="R16" s="90">
        <v>2</v>
      </c>
      <c r="S16" s="88" t="str">
        <f>IFERROR(VLOOKUP('ANA SAYFA'!$T$10&amp;ROWS('ANA SAYFA'!$B$15:R16),KİLŞİLER!$E$4:$H$83,3,0),"")</f>
        <v/>
      </c>
      <c r="T16" s="89" t="str">
        <f>IFERROR(VLOOKUP('ANA SAYFA'!$T$10&amp;ROWS('ANA SAYFA'!$B$15:R16),KİLŞİLER!$E$4:$H$83,4,0),"")</f>
        <v/>
      </c>
      <c r="U16" s="92"/>
      <c r="W16" s="134"/>
    </row>
    <row r="17" spans="1:23" s="76" customFormat="1" ht="15" customHeight="1" x14ac:dyDescent="0.25">
      <c r="A17" s="72"/>
      <c r="B17" s="80">
        <v>3</v>
      </c>
      <c r="C17" s="88" t="s">
        <v>424</v>
      </c>
      <c r="D17" s="89" t="s">
        <v>201</v>
      </c>
      <c r="E17" s="83"/>
      <c r="F17" s="90">
        <v>3</v>
      </c>
      <c r="G17" s="88" t="str">
        <f>IFERROR(VLOOKUP('ANA SAYFA'!$H$10&amp;ROWS('ANA SAYFA'!$B$15:F17),KİLŞİLER!$E$4:$H$83,3,0),"")</f>
        <v/>
      </c>
      <c r="H17" s="89" t="str">
        <f>IFERROR(VLOOKUP('ANA SAYFA'!$H$10&amp;ROWS('ANA SAYFA'!$B$15:F17),KİLŞİLER!$E$4:$H$83,4,0),"")</f>
        <v/>
      </c>
      <c r="I17" s="91"/>
      <c r="J17" s="90">
        <v>3</v>
      </c>
      <c r="K17" s="88" t="str">
        <f>IFERROR(VLOOKUP('ANA SAYFA'!$L$10&amp;ROWS('ANA SAYFA'!$B$15:J17),KİLŞİLER!$E$4:$H$83,3,0),"")</f>
        <v/>
      </c>
      <c r="L17" s="89" t="str">
        <f>IFERROR(VLOOKUP('ANA SAYFA'!$L$10&amp;ROWS('ANA SAYFA'!$B$15:J17),KİLŞİLER!$E$4:$H$83,4,0),"")</f>
        <v/>
      </c>
      <c r="M17" s="87"/>
      <c r="N17" s="90">
        <v>3</v>
      </c>
      <c r="O17" s="88"/>
      <c r="P17" s="89"/>
      <c r="Q17" s="87"/>
      <c r="R17" s="90">
        <v>3</v>
      </c>
      <c r="S17" s="88" t="str">
        <f>IFERROR(VLOOKUP('ANA SAYFA'!$T$10&amp;ROWS('ANA SAYFA'!$B$15:R17),KİLŞİLER!$E$4:$H$83,3,0),"")</f>
        <v/>
      </c>
      <c r="T17" s="89" t="str">
        <f>IFERROR(VLOOKUP('ANA SAYFA'!$T$10&amp;ROWS('ANA SAYFA'!$B$15:R17),KİLŞİLER!$E$4:$H$83,4,0),"")</f>
        <v/>
      </c>
      <c r="U17" s="92"/>
      <c r="W17" s="134"/>
    </row>
    <row r="18" spans="1:23" s="76" customFormat="1" ht="15" customHeight="1" x14ac:dyDescent="0.25">
      <c r="A18" s="72"/>
      <c r="B18" s="80">
        <v>4</v>
      </c>
      <c r="C18" s="88" t="s">
        <v>425</v>
      </c>
      <c r="D18" s="89" t="s">
        <v>381</v>
      </c>
      <c r="E18" s="83"/>
      <c r="F18" s="90">
        <v>4</v>
      </c>
      <c r="G18" s="88" t="str">
        <f>IFERROR(VLOOKUP('ANA SAYFA'!$H$10&amp;ROWS('ANA SAYFA'!$B$15:F18),KİLŞİLER!$E$4:$H$83,3,0),"")</f>
        <v/>
      </c>
      <c r="H18" s="89" t="str">
        <f>IFERROR(VLOOKUP('ANA SAYFA'!$H$10&amp;ROWS('ANA SAYFA'!$B$15:F18),KİLŞİLER!$E$4:$H$83,4,0),"")</f>
        <v/>
      </c>
      <c r="I18" s="91"/>
      <c r="J18" s="90">
        <v>4</v>
      </c>
      <c r="K18" s="88" t="str">
        <f>IFERROR(VLOOKUP('ANA SAYFA'!$L$10&amp;ROWS('ANA SAYFA'!$B$15:J18),KİLŞİLER!$E$4:$H$83,3,0),"")</f>
        <v/>
      </c>
      <c r="L18" s="89" t="str">
        <f>IFERROR(VLOOKUP('ANA SAYFA'!$L$10&amp;ROWS('ANA SAYFA'!$B$15:J18),KİLŞİLER!$E$4:$H$83,4,0),"")</f>
        <v/>
      </c>
      <c r="M18" s="87"/>
      <c r="N18" s="90">
        <v>4</v>
      </c>
      <c r="O18" s="88"/>
      <c r="P18" s="89"/>
      <c r="Q18" s="87"/>
      <c r="R18" s="90">
        <v>4</v>
      </c>
      <c r="S18" s="88" t="str">
        <f>IFERROR(VLOOKUP('ANA SAYFA'!$T$10&amp;ROWS('ANA SAYFA'!$B$15:R18),KİLŞİLER!$E$4:$H$83,3,0),"")</f>
        <v/>
      </c>
      <c r="T18" s="89" t="str">
        <f>IFERROR(VLOOKUP('ANA SAYFA'!$T$10&amp;ROWS('ANA SAYFA'!$B$15:R18),KİLŞİLER!$E$4:$H$83,4,0),"")</f>
        <v/>
      </c>
      <c r="U18" s="92"/>
      <c r="W18" s="134"/>
    </row>
    <row r="19" spans="1:23" s="76" customFormat="1" ht="15" customHeight="1" x14ac:dyDescent="0.25">
      <c r="A19" s="72"/>
      <c r="B19" s="80">
        <v>5</v>
      </c>
      <c r="C19" s="88" t="s">
        <v>426</v>
      </c>
      <c r="D19" s="89" t="s">
        <v>386</v>
      </c>
      <c r="E19" s="83"/>
      <c r="F19" s="90">
        <v>5</v>
      </c>
      <c r="G19" s="88" t="str">
        <f>IFERROR(VLOOKUP('ANA SAYFA'!$H$10&amp;ROWS('ANA SAYFA'!$B$15:F19),KİLŞİLER!$E$4:$H$83,3,0),"")</f>
        <v/>
      </c>
      <c r="H19" s="89" t="str">
        <f>IFERROR(VLOOKUP('ANA SAYFA'!$H$10&amp;ROWS('ANA SAYFA'!$B$15:F19),KİLŞİLER!$E$4:$H$83,4,0),"")</f>
        <v/>
      </c>
      <c r="I19" s="91"/>
      <c r="J19" s="90">
        <v>5</v>
      </c>
      <c r="K19" s="88" t="str">
        <f>IFERROR(VLOOKUP('ANA SAYFA'!$L$10&amp;ROWS('ANA SAYFA'!$B$15:J19),KİLŞİLER!$E$4:$H$83,3,0),"")</f>
        <v/>
      </c>
      <c r="L19" s="89" t="str">
        <f>IFERROR(VLOOKUP('ANA SAYFA'!$L$10&amp;ROWS('ANA SAYFA'!$B$15:J19),KİLŞİLER!$E$4:$H$83,4,0),"")</f>
        <v/>
      </c>
      <c r="M19" s="87"/>
      <c r="N19" s="90">
        <v>5</v>
      </c>
      <c r="O19" s="88"/>
      <c r="P19" s="89"/>
      <c r="Q19" s="87"/>
      <c r="R19" s="90">
        <v>5</v>
      </c>
      <c r="S19" s="88" t="str">
        <f>IFERROR(VLOOKUP('ANA SAYFA'!$T$10&amp;ROWS('ANA SAYFA'!$B$15:R19),KİLŞİLER!$E$4:$H$83,3,0),"")</f>
        <v/>
      </c>
      <c r="T19" s="89" t="str">
        <f>IFERROR(VLOOKUP('ANA SAYFA'!$T$10&amp;ROWS('ANA SAYFA'!$B$15:R19),KİLŞİLER!$E$4:$H$83,4,0),"")</f>
        <v/>
      </c>
      <c r="U19" s="92"/>
      <c r="W19" s="134"/>
    </row>
    <row r="20" spans="1:23" s="76" customFormat="1" ht="15" customHeight="1" x14ac:dyDescent="0.25">
      <c r="A20" s="72"/>
      <c r="B20" s="80">
        <v>6</v>
      </c>
      <c r="C20" s="88" t="str">
        <f>IFERROR(VLOOKUP('ANA SAYFA'!$D$10&amp;ROWS('ANA SAYFA'!$B$15:B20),KİLŞİLER!$E$4:$H$83,3,0),"")</f>
        <v/>
      </c>
      <c r="D20" s="89" t="str">
        <f>IFERROR(VLOOKUP('ANA SAYFA'!$D$10&amp;ROWS('ANA SAYFA'!$B$15:B20),KİLŞİLER!$E$4:$H$83,4,0),"")</f>
        <v/>
      </c>
      <c r="E20" s="83"/>
      <c r="F20" s="90">
        <v>6</v>
      </c>
      <c r="G20" s="88" t="str">
        <f>IFERROR(VLOOKUP('ANA SAYFA'!$H$10&amp;ROWS('ANA SAYFA'!$B$15:F20),KİLŞİLER!$E$4:$H$83,3,0),"")</f>
        <v/>
      </c>
      <c r="H20" s="89" t="str">
        <f>IFERROR(VLOOKUP('ANA SAYFA'!$H$10&amp;ROWS('ANA SAYFA'!$B$15:F20),KİLŞİLER!$E$4:$H$83,4,0),"")</f>
        <v/>
      </c>
      <c r="I20" s="91"/>
      <c r="J20" s="90">
        <v>6</v>
      </c>
      <c r="K20" s="88" t="str">
        <f>IFERROR(VLOOKUP('ANA SAYFA'!$L$10&amp;ROWS('ANA SAYFA'!$B$15:J20),KİLŞİLER!$E$4:$H$83,3,0),"")</f>
        <v/>
      </c>
      <c r="L20" s="89" t="str">
        <f>IFERROR(VLOOKUP('ANA SAYFA'!$L$10&amp;ROWS('ANA SAYFA'!$B$15:J20),KİLŞİLER!$E$4:$H$83,4,0),"")</f>
        <v/>
      </c>
      <c r="M20" s="87"/>
      <c r="N20" s="90">
        <v>6</v>
      </c>
      <c r="O20" s="88"/>
      <c r="P20" s="89"/>
      <c r="Q20" s="87"/>
      <c r="R20" s="90">
        <v>6</v>
      </c>
      <c r="S20" s="88" t="str">
        <f>IFERROR(VLOOKUP('ANA SAYFA'!$T$10&amp;ROWS('ANA SAYFA'!$B$15:R20),KİLŞİLER!$E$4:$H$83,3,0),"")</f>
        <v/>
      </c>
      <c r="T20" s="89" t="str">
        <f>IFERROR(VLOOKUP('ANA SAYFA'!$T$10&amp;ROWS('ANA SAYFA'!$B$15:R20),KİLŞİLER!$E$4:$H$83,4,0),"")</f>
        <v/>
      </c>
      <c r="U20" s="92"/>
      <c r="W20" s="134"/>
    </row>
    <row r="21" spans="1:23" s="76" customFormat="1" ht="15" customHeight="1" x14ac:dyDescent="0.25">
      <c r="A21" s="72"/>
      <c r="B21" s="80">
        <v>7</v>
      </c>
      <c r="C21" s="88" t="str">
        <f>IFERROR(VLOOKUP('ANA SAYFA'!$D$10&amp;ROWS('ANA SAYFA'!$B$15:B21),KİLŞİLER!$E$4:$H$83,3,0),"")</f>
        <v/>
      </c>
      <c r="D21" s="89" t="str">
        <f>IFERROR(VLOOKUP('ANA SAYFA'!$D$10&amp;ROWS('ANA SAYFA'!$B$15:B21),KİLŞİLER!$E$4:$H$83,4,0),"")</f>
        <v/>
      </c>
      <c r="E21" s="83"/>
      <c r="F21" s="90">
        <v>7</v>
      </c>
      <c r="G21" s="88" t="str">
        <f>IFERROR(VLOOKUP('ANA SAYFA'!$H$10&amp;ROWS('ANA SAYFA'!$B$15:F21),KİLŞİLER!$E$4:$H$83,3,0),"")</f>
        <v/>
      </c>
      <c r="H21" s="89" t="str">
        <f>IFERROR(VLOOKUP('ANA SAYFA'!$H$10&amp;ROWS('ANA SAYFA'!$B$15:F21),KİLŞİLER!$E$4:$H$83,4,0),"")</f>
        <v/>
      </c>
      <c r="I21" s="91"/>
      <c r="J21" s="90">
        <v>7</v>
      </c>
      <c r="K21" s="88" t="str">
        <f>IFERROR(VLOOKUP('ANA SAYFA'!$L$10&amp;ROWS('ANA SAYFA'!$B$15:J21),KİLŞİLER!$E$4:$H$83,3,0),"")</f>
        <v/>
      </c>
      <c r="L21" s="89" t="str">
        <f>IFERROR(VLOOKUP('ANA SAYFA'!$L$10&amp;ROWS('ANA SAYFA'!$B$15:J21),KİLŞİLER!$E$4:$H$83,4,0),"")</f>
        <v/>
      </c>
      <c r="M21" s="87"/>
      <c r="N21" s="90">
        <v>7</v>
      </c>
      <c r="O21" s="88"/>
      <c r="P21" s="89"/>
      <c r="Q21" s="87"/>
      <c r="R21" s="90">
        <v>7</v>
      </c>
      <c r="S21" s="88" t="str">
        <f>IFERROR(VLOOKUP('ANA SAYFA'!$T$10&amp;ROWS('ANA SAYFA'!$B$15:R21),KİLŞİLER!$E$4:$H$83,3,0),"")</f>
        <v/>
      </c>
      <c r="T21" s="89" t="str">
        <f>IFERROR(VLOOKUP('ANA SAYFA'!$T$10&amp;ROWS('ANA SAYFA'!$B$15:R21),KİLŞİLER!$E$4:$H$83,4,0),"")</f>
        <v/>
      </c>
      <c r="U21" s="75"/>
      <c r="W21" s="134"/>
    </row>
    <row r="22" spans="1:23" s="76" customFormat="1" ht="15" customHeight="1" x14ac:dyDescent="0.25">
      <c r="A22" s="72"/>
      <c r="B22" s="80">
        <v>8</v>
      </c>
      <c r="C22" s="88" t="str">
        <f>IFERROR(VLOOKUP('ANA SAYFA'!$D$10&amp;ROWS('ANA SAYFA'!$B$15:B22),KİLŞİLER!$E$4:$H$83,3,0),"")</f>
        <v/>
      </c>
      <c r="D22" s="89" t="str">
        <f>IFERROR(VLOOKUP('ANA SAYFA'!$D$10&amp;ROWS('ANA SAYFA'!$B$15:B22),KİLŞİLER!$E$4:$H$83,4,0),"")</f>
        <v/>
      </c>
      <c r="E22" s="83"/>
      <c r="F22" s="90">
        <v>8</v>
      </c>
      <c r="G22" s="88" t="str">
        <f>IFERROR(VLOOKUP('ANA SAYFA'!$H$10&amp;ROWS('ANA SAYFA'!$B$15:F22),KİLŞİLER!$E$4:$H$83,3,0),"")</f>
        <v/>
      </c>
      <c r="H22" s="89" t="str">
        <f>IFERROR(VLOOKUP('ANA SAYFA'!$H$10&amp;ROWS('ANA SAYFA'!$B$15:F22),KİLŞİLER!$E$4:$H$83,4,0),"")</f>
        <v/>
      </c>
      <c r="I22" s="91"/>
      <c r="J22" s="90">
        <v>8</v>
      </c>
      <c r="K22" s="88" t="str">
        <f>IFERROR(VLOOKUP('ANA SAYFA'!$L$10&amp;ROWS('ANA SAYFA'!$B$15:J22),KİLŞİLER!$E$4:$H$83,3,0),"")</f>
        <v/>
      </c>
      <c r="L22" s="89" t="str">
        <f>IFERROR(VLOOKUP('ANA SAYFA'!$L$10&amp;ROWS('ANA SAYFA'!$B$15:J22),KİLŞİLER!$E$4:$H$83,4,0),"")</f>
        <v/>
      </c>
      <c r="M22" s="87"/>
      <c r="N22" s="90">
        <v>8</v>
      </c>
      <c r="O22" s="88"/>
      <c r="P22" s="89"/>
      <c r="Q22" s="87"/>
      <c r="R22" s="90">
        <v>8</v>
      </c>
      <c r="S22" s="88" t="str">
        <f>IFERROR(VLOOKUP('ANA SAYFA'!$T$10&amp;ROWS('ANA SAYFA'!$B$15:R22),KİLŞİLER!$E$4:$H$83,3,0),"")</f>
        <v/>
      </c>
      <c r="T22" s="89" t="str">
        <f>IFERROR(VLOOKUP('ANA SAYFA'!$T$10&amp;ROWS('ANA SAYFA'!$B$15:R22),KİLŞİLER!$E$4:$H$83,4,0),"")</f>
        <v/>
      </c>
      <c r="U22" s="75"/>
      <c r="W22" s="134"/>
    </row>
    <row r="23" spans="1:23" s="76" customFormat="1" ht="15" customHeight="1" x14ac:dyDescent="0.25">
      <c r="A23" s="72"/>
      <c r="B23" s="80">
        <v>9</v>
      </c>
      <c r="C23" s="88" t="str">
        <f>IFERROR(VLOOKUP('ANA SAYFA'!$D$10&amp;ROWS('ANA SAYFA'!$B$15:B23),KİLŞİLER!$E$4:$H$83,3,0),"")</f>
        <v/>
      </c>
      <c r="D23" s="89" t="str">
        <f>IFERROR(VLOOKUP('ANA SAYFA'!$D$10&amp;ROWS('ANA SAYFA'!$B$15:B23),KİLŞİLER!$E$4:$H$83,4,0),"")</f>
        <v/>
      </c>
      <c r="E23" s="83"/>
      <c r="F23" s="90">
        <v>9</v>
      </c>
      <c r="G23" s="88" t="str">
        <f>IFERROR(VLOOKUP('ANA SAYFA'!$H$10&amp;ROWS('ANA SAYFA'!$B$15:F23),KİLŞİLER!$E$4:$H$83,3,0),"")</f>
        <v/>
      </c>
      <c r="H23" s="89" t="str">
        <f>IFERROR(VLOOKUP('ANA SAYFA'!$H$10&amp;ROWS('ANA SAYFA'!$B$15:F23),KİLŞİLER!$E$4:$H$83,4,0),"")</f>
        <v/>
      </c>
      <c r="I23" s="91"/>
      <c r="J23" s="90">
        <v>9</v>
      </c>
      <c r="K23" s="88" t="str">
        <f>IFERROR(VLOOKUP('ANA SAYFA'!$L$10&amp;ROWS('ANA SAYFA'!$B$15:J23),KİLŞİLER!$E$4:$H$83,3,0),"")</f>
        <v/>
      </c>
      <c r="L23" s="89" t="str">
        <f>IFERROR(VLOOKUP('ANA SAYFA'!$L$10&amp;ROWS('ANA SAYFA'!$B$15:J23),KİLŞİLER!$E$4:$H$83,4,0),"")</f>
        <v/>
      </c>
      <c r="M23" s="87"/>
      <c r="N23" s="90">
        <v>9</v>
      </c>
      <c r="O23" s="88"/>
      <c r="P23" s="89"/>
      <c r="Q23" s="93"/>
      <c r="R23" s="90">
        <v>9</v>
      </c>
      <c r="S23" s="88" t="str">
        <f>IFERROR(VLOOKUP('ANA SAYFA'!$T$10&amp;ROWS('ANA SAYFA'!$B$15:R23),KİLŞİLER!$E$4:$H$83,3,0),"")</f>
        <v/>
      </c>
      <c r="T23" s="89" t="str">
        <f>IFERROR(VLOOKUP('ANA SAYFA'!$T$10&amp;ROWS('ANA SAYFA'!$B$15:R23),KİLŞİLER!$E$4:$H$83,4,0),"")</f>
        <v/>
      </c>
      <c r="U23" s="75"/>
      <c r="W23" s="134"/>
    </row>
    <row r="24" spans="1:23" s="76" customFormat="1" ht="15" customHeight="1" x14ac:dyDescent="0.25">
      <c r="A24" s="72"/>
      <c r="B24" s="80">
        <v>10</v>
      </c>
      <c r="C24" s="88" t="str">
        <f>IFERROR(VLOOKUP('ANA SAYFA'!$D$10&amp;ROWS('ANA SAYFA'!$B$15:B24),KİLŞİLER!$E$4:$H$83,3,0),"")</f>
        <v/>
      </c>
      <c r="D24" s="89" t="str">
        <f>IFERROR(VLOOKUP('ANA SAYFA'!$D$10&amp;ROWS('ANA SAYFA'!$B$15:B24),KİLŞİLER!$E$4:$H$83,4,0),"")</f>
        <v/>
      </c>
      <c r="E24" s="83"/>
      <c r="F24" s="90">
        <v>10</v>
      </c>
      <c r="G24" s="88" t="str">
        <f>IFERROR(VLOOKUP('ANA SAYFA'!$H$10&amp;ROWS('ANA SAYFA'!$B$15:F24),KİLŞİLER!$E$4:$H$83,3,0),"")</f>
        <v/>
      </c>
      <c r="H24" s="89" t="str">
        <f>IFERROR(VLOOKUP('ANA SAYFA'!$H$10&amp;ROWS('ANA SAYFA'!$B$15:F24),KİLŞİLER!$E$4:$H$83,4,0),"")</f>
        <v/>
      </c>
      <c r="I24" s="91"/>
      <c r="J24" s="90">
        <v>10</v>
      </c>
      <c r="K24" s="88" t="str">
        <f>IFERROR(VLOOKUP('ANA SAYFA'!$L$10&amp;ROWS('ANA SAYFA'!$B$15:J24),KİLŞİLER!$E$4:$H$83,3,0),"")</f>
        <v/>
      </c>
      <c r="L24" s="89" t="str">
        <f>IFERROR(VLOOKUP('ANA SAYFA'!$L$10&amp;ROWS('ANA SAYFA'!$B$15:J24),KİLŞİLER!$E$4:$H$83,4,0),"")</f>
        <v/>
      </c>
      <c r="M24" s="87"/>
      <c r="N24" s="90">
        <v>10</v>
      </c>
      <c r="O24" s="88" t="str">
        <f>IFERROR(VLOOKUP('ANA SAYFA'!$P$10&amp;ROWS('ANA SAYFA'!$B$15:N24),KİLŞİLER!$E$4:$H$83,3,0),"")</f>
        <v/>
      </c>
      <c r="P24" s="89" t="str">
        <f>IFERROR(VLOOKUP('ANA SAYFA'!$P$10&amp;ROWS('ANA SAYFA'!$B$15:N24),KİLŞİLER!$E$4:$H$83,4,0),"")</f>
        <v/>
      </c>
      <c r="Q24" s="87"/>
      <c r="R24" s="90">
        <v>10</v>
      </c>
      <c r="S24" s="88" t="str">
        <f>IFERROR(VLOOKUP('ANA SAYFA'!$T$10&amp;ROWS('ANA SAYFA'!$B$15:R24),KİLŞİLER!$E$4:$H$83,3,0),"")</f>
        <v/>
      </c>
      <c r="T24" s="89" t="str">
        <f>IFERROR(VLOOKUP('ANA SAYFA'!$T$10&amp;ROWS('ANA SAYFA'!$B$15:R24),KİLŞİLER!$E$4:$H$83,4,0),"")</f>
        <v/>
      </c>
      <c r="U24" s="75"/>
      <c r="W24" s="134"/>
    </row>
    <row r="25" spans="1:23" s="76" customFormat="1" ht="15" customHeight="1" x14ac:dyDescent="0.25">
      <c r="A25" s="72"/>
      <c r="B25" s="80">
        <v>11</v>
      </c>
      <c r="C25" s="88" t="str">
        <f>IFERROR(VLOOKUP('ANA SAYFA'!$D$10&amp;ROWS('ANA SAYFA'!$B$15:B25),KİLŞİLER!$E$4:$H$83,3,0),"")</f>
        <v/>
      </c>
      <c r="D25" s="89" t="str">
        <f>IFERROR(VLOOKUP('ANA SAYFA'!$D$10&amp;ROWS('ANA SAYFA'!$B$15:B25),KİLŞİLER!$E$4:$H$83,4,0),"")</f>
        <v/>
      </c>
      <c r="E25" s="83"/>
      <c r="F25" s="90">
        <v>11</v>
      </c>
      <c r="G25" s="88" t="str">
        <f>IFERROR(VLOOKUP('ANA SAYFA'!$H$10&amp;ROWS('ANA SAYFA'!$B$15:F25),KİLŞİLER!$E$4:$H$83,3,0),"")</f>
        <v/>
      </c>
      <c r="H25" s="89" t="str">
        <f>IFERROR(VLOOKUP('ANA SAYFA'!$H$10&amp;ROWS('ANA SAYFA'!$B$15:F25),KİLŞİLER!$E$4:$H$83,4,0),"")</f>
        <v/>
      </c>
      <c r="I25" s="91"/>
      <c r="J25" s="90">
        <v>11</v>
      </c>
      <c r="K25" s="88" t="str">
        <f>IFERROR(VLOOKUP('ANA SAYFA'!$L$10&amp;ROWS('ANA SAYFA'!$B$15:J25),KİLŞİLER!$E$4:$H$83,3,0),"")</f>
        <v/>
      </c>
      <c r="L25" s="89" t="str">
        <f>IFERROR(VLOOKUP('ANA SAYFA'!$L$10&amp;ROWS('ANA SAYFA'!$B$15:J25),KİLŞİLER!$E$4:$H$83,4,0),"")</f>
        <v/>
      </c>
      <c r="M25" s="87"/>
      <c r="N25" s="90">
        <v>11</v>
      </c>
      <c r="O25" s="88" t="str">
        <f>IFERROR(VLOOKUP('ANA SAYFA'!$P$10&amp;ROWS('ANA SAYFA'!$B$15:N25),KİLŞİLER!$E$4:$H$83,3,0),"")</f>
        <v/>
      </c>
      <c r="P25" s="89" t="str">
        <f>IFERROR(VLOOKUP('ANA SAYFA'!$P$10&amp;ROWS('ANA SAYFA'!$B$15:N25),KİLŞİLER!$E$4:$H$83,4,0),"")</f>
        <v/>
      </c>
      <c r="Q25" s="87"/>
      <c r="R25" s="90">
        <v>11</v>
      </c>
      <c r="S25" s="88" t="str">
        <f>IFERROR(VLOOKUP('ANA SAYFA'!$T$10&amp;ROWS('ANA SAYFA'!$B$15:R25),KİLŞİLER!$E$4:$H$83,3,0),"")</f>
        <v/>
      </c>
      <c r="T25" s="89" t="str">
        <f>IFERROR(VLOOKUP('ANA SAYFA'!$T$10&amp;ROWS('ANA SAYFA'!$B$15:R25),KİLŞİLER!$E$4:$H$83,4,0),"")</f>
        <v/>
      </c>
      <c r="U25" s="75"/>
      <c r="W25" s="134"/>
    </row>
    <row r="26" spans="1:23" s="76" customFormat="1" ht="15" customHeight="1" x14ac:dyDescent="0.25">
      <c r="A26" s="72"/>
      <c r="B26" s="80">
        <v>12</v>
      </c>
      <c r="C26" s="88" t="str">
        <f>IFERROR(VLOOKUP('ANA SAYFA'!$D$10&amp;ROWS('ANA SAYFA'!$B$15:B26),KİLŞİLER!$E$4:$H$83,3,0),"")</f>
        <v/>
      </c>
      <c r="D26" s="89" t="str">
        <f>IFERROR(VLOOKUP('ANA SAYFA'!$D$10&amp;ROWS('ANA SAYFA'!$B$15:B26),KİLŞİLER!$E$4:$H$83,4,0),"")</f>
        <v/>
      </c>
      <c r="E26" s="83"/>
      <c r="F26" s="90">
        <v>12</v>
      </c>
      <c r="G26" s="88" t="str">
        <f>IFERROR(VLOOKUP('ANA SAYFA'!$H$10&amp;ROWS('ANA SAYFA'!$B$15:F26),KİLŞİLER!$E$4:$H$83,3,0),"")</f>
        <v/>
      </c>
      <c r="H26" s="89" t="str">
        <f>IFERROR(VLOOKUP('ANA SAYFA'!$H$10&amp;ROWS('ANA SAYFA'!$B$15:F26),KİLŞİLER!$E$4:$H$83,4,0),"")</f>
        <v/>
      </c>
      <c r="I26" s="91"/>
      <c r="J26" s="90">
        <v>12</v>
      </c>
      <c r="K26" s="88" t="str">
        <f>IFERROR(VLOOKUP('ANA SAYFA'!$L$10&amp;ROWS('ANA SAYFA'!$B$15:J26),KİLŞİLER!$E$4:$H$83,3,0),"")</f>
        <v/>
      </c>
      <c r="L26" s="89" t="str">
        <f>IFERROR(VLOOKUP('ANA SAYFA'!$L$10&amp;ROWS('ANA SAYFA'!$B$15:J26),KİLŞİLER!$E$4:$H$83,4,0),"")</f>
        <v/>
      </c>
      <c r="M26" s="87"/>
      <c r="N26" s="90">
        <v>12</v>
      </c>
      <c r="O26" s="88" t="str">
        <f>IFERROR(VLOOKUP('ANA SAYFA'!$P$10&amp;ROWS('ANA SAYFA'!$B$15:N26),KİLŞİLER!$E$4:$H$83,3,0),"")</f>
        <v/>
      </c>
      <c r="P26" s="89" t="str">
        <f>IFERROR(VLOOKUP('ANA SAYFA'!$P$10&amp;ROWS('ANA SAYFA'!$B$15:N26),KİLŞİLER!$E$4:$H$83,4,0),"")</f>
        <v/>
      </c>
      <c r="Q26" s="87"/>
      <c r="R26" s="90">
        <v>12</v>
      </c>
      <c r="S26" s="88" t="str">
        <f>IFERROR(VLOOKUP('ANA SAYFA'!$T$10&amp;ROWS('ANA SAYFA'!$B$15:R26),KİLŞİLER!$E$4:$H$83,3,0),"")</f>
        <v/>
      </c>
      <c r="T26" s="89" t="str">
        <f>IFERROR(VLOOKUP('ANA SAYFA'!$T$10&amp;ROWS('ANA SAYFA'!$B$15:R26),KİLŞİLER!$E$4:$H$83,4,0),"")</f>
        <v/>
      </c>
      <c r="U26" s="75"/>
      <c r="W26" s="134"/>
    </row>
    <row r="27" spans="1:23" s="76" customFormat="1" ht="15" customHeight="1" x14ac:dyDescent="0.25">
      <c r="A27" s="72"/>
      <c r="B27" s="80">
        <v>13</v>
      </c>
      <c r="C27" s="88" t="str">
        <f>IFERROR(VLOOKUP('ANA SAYFA'!$D$10&amp;ROWS('ANA SAYFA'!$B$15:B27),KİLŞİLER!$E$4:$H$83,3,0),"")</f>
        <v/>
      </c>
      <c r="D27" s="89" t="str">
        <f>IFERROR(VLOOKUP('ANA SAYFA'!$D$10&amp;ROWS('ANA SAYFA'!$B$15:B27),KİLŞİLER!$E$4:$H$83,4,0),"")</f>
        <v/>
      </c>
      <c r="E27" s="83"/>
      <c r="F27" s="90">
        <v>13</v>
      </c>
      <c r="G27" s="88" t="str">
        <f>IFERROR(VLOOKUP('ANA SAYFA'!$H$10&amp;ROWS('ANA SAYFA'!$B$15:F27),KİLŞİLER!$E$4:$H$83,3,0),"")</f>
        <v/>
      </c>
      <c r="H27" s="89" t="str">
        <f>IFERROR(VLOOKUP('ANA SAYFA'!$H$10&amp;ROWS('ANA SAYFA'!$B$15:F27),KİLŞİLER!$E$4:$H$83,4,0),"")</f>
        <v/>
      </c>
      <c r="I27" s="91"/>
      <c r="J27" s="90">
        <v>13</v>
      </c>
      <c r="K27" s="88" t="str">
        <f>IFERROR(VLOOKUP('ANA SAYFA'!$L$10&amp;ROWS('ANA SAYFA'!$B$15:J27),KİLŞİLER!$E$4:$H$83,3,0),"")</f>
        <v/>
      </c>
      <c r="L27" s="89" t="str">
        <f>IFERROR(VLOOKUP('ANA SAYFA'!$L$10&amp;ROWS('ANA SAYFA'!$B$15:J27),KİLŞİLER!$E$4:$H$83,4,0),"")</f>
        <v/>
      </c>
      <c r="M27" s="87"/>
      <c r="N27" s="90">
        <v>13</v>
      </c>
      <c r="O27" s="88" t="str">
        <f>IFERROR(VLOOKUP('ANA SAYFA'!$P$10&amp;ROWS('ANA SAYFA'!$B$15:N27),KİLŞİLER!$E$4:$H$83,3,0),"")</f>
        <v/>
      </c>
      <c r="P27" s="89" t="str">
        <f>IFERROR(VLOOKUP('ANA SAYFA'!$P$10&amp;ROWS('ANA SAYFA'!$B$15:N27),KİLŞİLER!$E$4:$H$83,4,0),"")</f>
        <v/>
      </c>
      <c r="Q27" s="87"/>
      <c r="R27" s="90">
        <v>13</v>
      </c>
      <c r="S27" s="88" t="str">
        <f>IFERROR(VLOOKUP('ANA SAYFA'!$T$10&amp;ROWS('ANA SAYFA'!$B$15:R27),KİLŞİLER!$E$4:$H$83,3,0),"")</f>
        <v/>
      </c>
      <c r="T27" s="89" t="str">
        <f>IFERROR(VLOOKUP('ANA SAYFA'!$T$10&amp;ROWS('ANA SAYFA'!$B$15:R27),KİLŞİLER!$E$4:$H$83,4,0),"")</f>
        <v/>
      </c>
      <c r="U27" s="75"/>
      <c r="W27" s="134"/>
    </row>
    <row r="28" spans="1:23" s="76" customFormat="1" ht="15" customHeight="1" x14ac:dyDescent="0.25">
      <c r="A28" s="72"/>
      <c r="B28" s="80">
        <v>14</v>
      </c>
      <c r="C28" s="88" t="str">
        <f>IFERROR(VLOOKUP('ANA SAYFA'!$D$10&amp;ROWS('ANA SAYFA'!$B$15:B28),KİLŞİLER!$E$4:$H$83,3,0),"")</f>
        <v/>
      </c>
      <c r="D28" s="89" t="str">
        <f>IFERROR(VLOOKUP('ANA SAYFA'!$D$10&amp;ROWS('ANA SAYFA'!$B$15:B28),KİLŞİLER!$E$4:$H$83,4,0),"")</f>
        <v/>
      </c>
      <c r="E28" s="83"/>
      <c r="F28" s="90">
        <v>14</v>
      </c>
      <c r="G28" s="88" t="str">
        <f>IFERROR(VLOOKUP('ANA SAYFA'!$H$10&amp;ROWS('ANA SAYFA'!$B$15:F28),KİLŞİLER!$E$4:$H$83,3,0),"")</f>
        <v/>
      </c>
      <c r="H28" s="89" t="str">
        <f>IFERROR(VLOOKUP('ANA SAYFA'!$H$10&amp;ROWS('ANA SAYFA'!$B$15:F28),KİLŞİLER!$E$4:$H$83,4,0),"")</f>
        <v/>
      </c>
      <c r="I28" s="91"/>
      <c r="J28" s="90">
        <v>14</v>
      </c>
      <c r="K28" s="88" t="str">
        <f>IFERROR(VLOOKUP('ANA SAYFA'!$L$10&amp;ROWS('ANA SAYFA'!$B$15:J28),KİLŞİLER!$E$4:$H$83,3,0),"")</f>
        <v/>
      </c>
      <c r="L28" s="89" t="str">
        <f>IFERROR(VLOOKUP('ANA SAYFA'!$L$10&amp;ROWS('ANA SAYFA'!$B$15:J28),KİLŞİLER!$E$4:$H$83,4,0),"")</f>
        <v/>
      </c>
      <c r="M28" s="87"/>
      <c r="N28" s="90">
        <v>14</v>
      </c>
      <c r="O28" s="88" t="str">
        <f>IFERROR(VLOOKUP('ANA SAYFA'!$P$10&amp;ROWS('ANA SAYFA'!$B$15:N28),KİLŞİLER!$E$4:$H$83,3,0),"")</f>
        <v/>
      </c>
      <c r="P28" s="89" t="str">
        <f>IFERROR(VLOOKUP('ANA SAYFA'!$P$10&amp;ROWS('ANA SAYFA'!$B$15:N28),KİLŞİLER!$E$4:$H$83,4,0),"")</f>
        <v/>
      </c>
      <c r="Q28" s="87"/>
      <c r="R28" s="90">
        <v>14</v>
      </c>
      <c r="S28" s="88" t="str">
        <f>IFERROR(VLOOKUP('ANA SAYFA'!$T$10&amp;ROWS('ANA SAYFA'!$B$15:R28),KİLŞİLER!$E$4:$H$83,3,0),"")</f>
        <v/>
      </c>
      <c r="T28" s="89" t="str">
        <f>IFERROR(VLOOKUP('ANA SAYFA'!$T$10&amp;ROWS('ANA SAYFA'!$B$15:R28),KİLŞİLER!$E$4:$H$83,4,0),"")</f>
        <v/>
      </c>
      <c r="U28" s="75"/>
      <c r="W28" s="134"/>
    </row>
    <row r="29" spans="1:23" s="76" customFormat="1" ht="15" customHeight="1" x14ac:dyDescent="0.25">
      <c r="A29" s="72"/>
      <c r="B29" s="80">
        <v>15</v>
      </c>
      <c r="C29" s="88" t="str">
        <f>IFERROR(VLOOKUP('ANA SAYFA'!$D$10&amp;ROWS('ANA SAYFA'!$B$15:B29),KİLŞİLER!$E$4:$H$83,3,0),"")</f>
        <v/>
      </c>
      <c r="D29" s="89" t="str">
        <f>IFERROR(VLOOKUP('ANA SAYFA'!$D$10&amp;ROWS('ANA SAYFA'!$B$15:B29),KİLŞİLER!$E$4:$H$83,4,0),"")</f>
        <v/>
      </c>
      <c r="E29" s="83"/>
      <c r="F29" s="90">
        <v>15</v>
      </c>
      <c r="G29" s="88" t="str">
        <f>IFERROR(VLOOKUP('ANA SAYFA'!$H$10&amp;ROWS('ANA SAYFA'!$B$15:F29),KİLŞİLER!$E$4:$H$83,3,0),"")</f>
        <v/>
      </c>
      <c r="H29" s="89" t="str">
        <f>IFERROR(VLOOKUP('ANA SAYFA'!$H$10&amp;ROWS('ANA SAYFA'!$B$15:F29),KİLŞİLER!$E$4:$H$83,4,0),"")</f>
        <v/>
      </c>
      <c r="I29" s="91"/>
      <c r="J29" s="90">
        <v>15</v>
      </c>
      <c r="K29" s="88" t="str">
        <f>IFERROR(VLOOKUP('ANA SAYFA'!$L$10&amp;ROWS('ANA SAYFA'!$B$15:J29),KİLŞİLER!$E$4:$H$83,3,0),"")</f>
        <v/>
      </c>
      <c r="L29" s="89" t="str">
        <f>IFERROR(VLOOKUP('ANA SAYFA'!$L$10&amp;ROWS('ANA SAYFA'!$B$15:J29),KİLŞİLER!$E$4:$H$83,4,0),"")</f>
        <v/>
      </c>
      <c r="M29" s="87"/>
      <c r="N29" s="90">
        <v>15</v>
      </c>
      <c r="O29" s="88" t="str">
        <f>IFERROR(VLOOKUP('ANA SAYFA'!$P$10&amp;ROWS('ANA SAYFA'!$B$15:N29),KİLŞİLER!$E$4:$H$83,3,0),"")</f>
        <v/>
      </c>
      <c r="P29" s="89" t="str">
        <f>IFERROR(VLOOKUP('ANA SAYFA'!$P$10&amp;ROWS('ANA SAYFA'!$B$15:N29),KİLŞİLER!$E$4:$H$83,4,0),"")</f>
        <v/>
      </c>
      <c r="Q29" s="87"/>
      <c r="R29" s="90">
        <v>15</v>
      </c>
      <c r="S29" s="88" t="str">
        <f>IFERROR(VLOOKUP('ANA SAYFA'!$T$10&amp;ROWS('ANA SAYFA'!$B$15:R29),KİLŞİLER!$E$4:$H$83,3,0),"")</f>
        <v/>
      </c>
      <c r="T29" s="89" t="str">
        <f>IFERROR(VLOOKUP('ANA SAYFA'!$T$10&amp;ROWS('ANA SAYFA'!$B$15:R29),KİLŞİLER!$E$4:$H$83,4,0),"")</f>
        <v/>
      </c>
      <c r="U29" s="75"/>
      <c r="W29" s="134"/>
    </row>
    <row r="30" spans="1:23" s="76" customFormat="1" ht="15" customHeight="1" thickBot="1" x14ac:dyDescent="0.3">
      <c r="A30" s="72"/>
      <c r="B30" s="94">
        <v>16</v>
      </c>
      <c r="C30" s="88" t="str">
        <f>IFERROR(VLOOKUP('ANA SAYFA'!$D$10&amp;ROWS('ANA SAYFA'!$B$15:B30),KİLŞİLER!$E$4:$H$83,3,0),"")</f>
        <v/>
      </c>
      <c r="D30" s="89" t="str">
        <f>IFERROR(VLOOKUP('ANA SAYFA'!$D$10&amp;ROWS('ANA SAYFA'!$B$15:B30),KİLŞİLER!$E$4:$H$83,4,0),"")</f>
        <v/>
      </c>
      <c r="E30" s="83"/>
      <c r="F30" s="95">
        <v>16</v>
      </c>
      <c r="G30" s="88" t="str">
        <f>IFERROR(VLOOKUP('ANA SAYFA'!$H$10&amp;ROWS('ANA SAYFA'!$B$15:F30),KİLŞİLER!$E$4:$H$83,3,0),"")</f>
        <v/>
      </c>
      <c r="H30" s="89" t="str">
        <f>IFERROR(VLOOKUP('ANA SAYFA'!$H$10&amp;ROWS('ANA SAYFA'!$B$15:F30),KİLŞİLER!$E$4:$H$83,4,0),"")</f>
        <v/>
      </c>
      <c r="I30" s="91"/>
      <c r="J30" s="95">
        <v>16</v>
      </c>
      <c r="K30" s="88" t="str">
        <f>IFERROR(VLOOKUP('ANA SAYFA'!$L$10&amp;ROWS('ANA SAYFA'!$B$15:J30),KİLŞİLER!$E$4:$H$83,3,0),"")</f>
        <v/>
      </c>
      <c r="L30" s="89" t="str">
        <f>IFERROR(VLOOKUP('ANA SAYFA'!$L$10&amp;ROWS('ANA SAYFA'!$B$15:J30),KİLŞİLER!$E$4:$H$83,4,0),"")</f>
        <v/>
      </c>
      <c r="M30" s="87"/>
      <c r="N30" s="95">
        <v>16</v>
      </c>
      <c r="O30" s="88" t="str">
        <f>IFERROR(VLOOKUP('ANA SAYFA'!$P$10&amp;ROWS('ANA SAYFA'!$B$15:N30),KİLŞİLER!$E$4:$H$83,3,0),"")</f>
        <v/>
      </c>
      <c r="P30" s="89" t="str">
        <f>IFERROR(VLOOKUP('ANA SAYFA'!$P$10&amp;ROWS('ANA SAYFA'!$B$15:N30),KİLŞİLER!$E$4:$H$83,4,0),"")</f>
        <v/>
      </c>
      <c r="Q30" s="87"/>
      <c r="R30" s="95">
        <v>16</v>
      </c>
      <c r="S30" s="88" t="str">
        <f>IFERROR(VLOOKUP('ANA SAYFA'!$T$10&amp;ROWS('ANA SAYFA'!$B$15:R30),KİLŞİLER!$E$4:$H$83,3,0),"")</f>
        <v/>
      </c>
      <c r="T30" s="89" t="str">
        <f>IFERROR(VLOOKUP('ANA SAYFA'!$T$10&amp;ROWS('ANA SAYFA'!$B$15:R30),KİLŞİLER!$E$4:$H$83,4,0),"")</f>
        <v/>
      </c>
      <c r="U30" s="75"/>
      <c r="W30" s="134"/>
    </row>
    <row r="31" spans="1:23" s="99" customFormat="1" ht="18" customHeight="1" thickBot="1" x14ac:dyDescent="0.3">
      <c r="A31" s="96"/>
      <c r="B31" s="234" t="s">
        <v>58</v>
      </c>
      <c r="C31" s="235"/>
      <c r="D31" s="236"/>
      <c r="E31" s="97"/>
      <c r="F31" s="234" t="s">
        <v>59</v>
      </c>
      <c r="G31" s="235"/>
      <c r="H31" s="236"/>
      <c r="I31" s="97"/>
      <c r="J31" s="234" t="s">
        <v>60</v>
      </c>
      <c r="K31" s="235"/>
      <c r="L31" s="236"/>
      <c r="M31" s="97"/>
      <c r="N31" s="234" t="s">
        <v>61</v>
      </c>
      <c r="O31" s="235"/>
      <c r="P31" s="236"/>
      <c r="Q31" s="97"/>
      <c r="R31" s="234" t="s">
        <v>62</v>
      </c>
      <c r="S31" s="235"/>
      <c r="T31" s="236"/>
      <c r="U31" s="98"/>
      <c r="W31" s="135"/>
    </row>
    <row r="32" spans="1:23" ht="38.25" customHeight="1" thickBot="1" x14ac:dyDescent="0.3">
      <c r="A32" s="61"/>
      <c r="B32" s="100"/>
      <c r="C32" s="100"/>
      <c r="D32" s="100"/>
      <c r="E32" s="101"/>
      <c r="F32" s="100"/>
      <c r="G32" s="100"/>
      <c r="H32" s="100"/>
      <c r="I32" s="101"/>
      <c r="J32" s="100"/>
      <c r="K32" s="100"/>
      <c r="L32" s="100"/>
      <c r="M32" s="101"/>
      <c r="N32" s="100"/>
      <c r="O32" s="100"/>
      <c r="P32" s="100"/>
      <c r="Q32" s="101"/>
      <c r="R32" s="100"/>
      <c r="S32" s="100"/>
      <c r="T32" s="100"/>
      <c r="U32" s="66"/>
      <c r="W32" s="136"/>
    </row>
    <row r="33" spans="1:23" ht="38.25" customHeight="1" thickBot="1" x14ac:dyDescent="0.3">
      <c r="A33" s="51"/>
      <c r="B33" s="52"/>
      <c r="C33" s="52"/>
      <c r="D33" s="67"/>
      <c r="E33" s="67"/>
      <c r="F33" s="67"/>
      <c r="G33" s="52"/>
      <c r="H33" s="67"/>
      <c r="I33" s="67"/>
      <c r="J33" s="67"/>
      <c r="K33" s="67"/>
      <c r="L33" s="67"/>
      <c r="M33" s="67"/>
      <c r="N33" s="67"/>
      <c r="O33" s="67"/>
      <c r="P33" s="68"/>
      <c r="Q33" s="68"/>
      <c r="R33" s="68"/>
      <c r="S33" s="68"/>
      <c r="T33" s="68"/>
      <c r="U33" s="53"/>
    </row>
    <row r="34" spans="1:23" ht="15" customHeight="1" x14ac:dyDescent="0.25">
      <c r="A34" s="55"/>
      <c r="B34" s="253" t="s">
        <v>96</v>
      </c>
      <c r="C34" s="254"/>
      <c r="D34" s="69" t="s">
        <v>81</v>
      </c>
      <c r="E34" s="70"/>
      <c r="F34" s="253" t="s">
        <v>96</v>
      </c>
      <c r="G34" s="254"/>
      <c r="H34" s="69" t="s">
        <v>82</v>
      </c>
      <c r="I34" s="70"/>
      <c r="J34" s="253" t="s">
        <v>96</v>
      </c>
      <c r="K34" s="254"/>
      <c r="L34" s="69" t="s">
        <v>83</v>
      </c>
      <c r="M34" s="70"/>
      <c r="N34" s="253" t="s">
        <v>96</v>
      </c>
      <c r="O34" s="254"/>
      <c r="P34" s="69" t="s">
        <v>84</v>
      </c>
      <c r="Q34" s="71"/>
      <c r="R34" s="253" t="s">
        <v>96</v>
      </c>
      <c r="S34" s="254"/>
      <c r="T34" s="69" t="s">
        <v>85</v>
      </c>
      <c r="U34" s="56"/>
    </row>
    <row r="35" spans="1:23" s="76" customFormat="1" ht="36" customHeight="1" x14ac:dyDescent="0.25">
      <c r="A35" s="72"/>
      <c r="B35" s="251" t="s">
        <v>43</v>
      </c>
      <c r="C35" s="252"/>
      <c r="D35" s="73" t="s">
        <v>133</v>
      </c>
      <c r="E35" s="74"/>
      <c r="F35" s="251" t="s">
        <v>43</v>
      </c>
      <c r="G35" s="252"/>
      <c r="H35" s="73" t="s">
        <v>134</v>
      </c>
      <c r="I35" s="74"/>
      <c r="J35" s="251" t="s">
        <v>43</v>
      </c>
      <c r="K35" s="252"/>
      <c r="L35" s="73" t="s">
        <v>271</v>
      </c>
      <c r="M35" s="74"/>
      <c r="N35" s="251" t="s">
        <v>43</v>
      </c>
      <c r="O35" s="252"/>
      <c r="P35" s="73" t="s">
        <v>202</v>
      </c>
      <c r="Q35" s="74"/>
      <c r="R35" s="251" t="s">
        <v>43</v>
      </c>
      <c r="S35" s="252"/>
      <c r="T35" s="73" t="s">
        <v>135</v>
      </c>
      <c r="U35" s="75"/>
      <c r="W35" s="131"/>
    </row>
    <row r="36" spans="1:23" ht="17.25" customHeight="1" x14ac:dyDescent="0.25">
      <c r="A36" s="72"/>
      <c r="B36" s="245" t="s">
        <v>54</v>
      </c>
      <c r="C36" s="246"/>
      <c r="D36" s="77" t="str">
        <f>VLOOKUP(D35,'ŞÖFÖR VE SERVİS BİL.'!B3:E32,2,0)</f>
        <v>RAMAZAN KILIÇ</v>
      </c>
      <c r="E36" s="78"/>
      <c r="F36" s="245" t="s">
        <v>54</v>
      </c>
      <c r="G36" s="246"/>
      <c r="H36" s="77" t="str">
        <f>VLOOKUP(H35,'ŞÖFÖR VE SERVİS BİL.'!B3:E32,2,0)</f>
        <v>RAMAZAN TOKLU</v>
      </c>
      <c r="I36" s="78"/>
      <c r="J36" s="245" t="s">
        <v>54</v>
      </c>
      <c r="K36" s="246"/>
      <c r="L36" s="77" t="e">
        <f>VLOOKUP(L35,'ŞÖFÖR VE SERVİS BİL.'!B3:E32,2,0)</f>
        <v>#N/A</v>
      </c>
      <c r="M36" s="78"/>
      <c r="N36" s="245" t="s">
        <v>54</v>
      </c>
      <c r="O36" s="246"/>
      <c r="P36" s="77" t="str">
        <f>VLOOKUP(P35,'ŞÖFÖR VE SERVİS BİL.'!B3:E32,2,0)</f>
        <v>MUSTAFA DUMAN</v>
      </c>
      <c r="Q36" s="78"/>
      <c r="R36" s="245" t="s">
        <v>54</v>
      </c>
      <c r="S36" s="246"/>
      <c r="T36" s="77" t="str">
        <f>VLOOKUP(T35,'ŞÖFÖR VE SERVİS BİL.'!B3:E32,2,0)</f>
        <v>FATİH YILDIZ</v>
      </c>
      <c r="U36" s="75"/>
    </row>
    <row r="37" spans="1:23" ht="17.25" customHeight="1" x14ac:dyDescent="0.25">
      <c r="A37" s="72">
        <v>0</v>
      </c>
      <c r="B37" s="245" t="s">
        <v>56</v>
      </c>
      <c r="C37" s="246"/>
      <c r="D37" s="77">
        <f>VLOOKUP(D35,'ŞÖFÖR VE SERVİS BİL.'!B3:E32,4,0)</f>
        <v>5365998913</v>
      </c>
      <c r="E37" s="78"/>
      <c r="F37" s="245" t="s">
        <v>56</v>
      </c>
      <c r="G37" s="246"/>
      <c r="H37" s="77">
        <f>VLOOKUP(H35,'ŞÖFÖR VE SERVİS BİL.'!B3:E32,4,0)</f>
        <v>5556095520</v>
      </c>
      <c r="I37" s="78"/>
      <c r="J37" s="245" t="s">
        <v>56</v>
      </c>
      <c r="K37" s="246"/>
      <c r="L37" s="77" t="e">
        <f>VLOOKUP(L35,'ŞÖFÖR VE SERVİS BİL.'!B3:E32,4,0)</f>
        <v>#N/A</v>
      </c>
      <c r="M37" s="78"/>
      <c r="N37" s="245" t="s">
        <v>56</v>
      </c>
      <c r="O37" s="246"/>
      <c r="P37" s="77">
        <f>VLOOKUP(P35,'ŞÖFÖR VE SERVİS BİL.'!B3:E32,4,0)</f>
        <v>5353792533</v>
      </c>
      <c r="Q37" s="78"/>
      <c r="R37" s="245" t="s">
        <v>56</v>
      </c>
      <c r="S37" s="246"/>
      <c r="T37" s="77">
        <f>VLOOKUP(T35,'ŞÖFÖR VE SERVİS BİL.'!B3:E32,4,0)</f>
        <v>5354038326</v>
      </c>
      <c r="U37" s="75"/>
    </row>
    <row r="38" spans="1:23" ht="17.25" customHeight="1" thickBot="1" x14ac:dyDescent="0.3">
      <c r="A38" s="72"/>
      <c r="B38" s="245" t="s">
        <v>55</v>
      </c>
      <c r="C38" s="246"/>
      <c r="D38" s="77" t="str">
        <f>VLOOKUP(D35,'ŞÖFÖR VE SERVİS BİL.'!B3:E32,3,0)</f>
        <v xml:space="preserve">38 S 7675 </v>
      </c>
      <c r="E38" s="78"/>
      <c r="F38" s="245" t="s">
        <v>55</v>
      </c>
      <c r="G38" s="246"/>
      <c r="H38" s="77" t="str">
        <f>VLOOKUP(H35,'ŞÖFÖR VE SERVİS BİL.'!B3:E32,3,0)</f>
        <v>38 TE 196</v>
      </c>
      <c r="I38" s="78"/>
      <c r="J38" s="245" t="s">
        <v>55</v>
      </c>
      <c r="K38" s="246"/>
      <c r="L38" s="77" t="e">
        <f>VLOOKUP(L35,'ŞÖFÖR VE SERVİS BİL.'!B3:E32,3,0)</f>
        <v>#N/A</v>
      </c>
      <c r="M38" s="78"/>
      <c r="N38" s="245" t="s">
        <v>55</v>
      </c>
      <c r="O38" s="246"/>
      <c r="P38" s="77" t="str">
        <f>VLOOKUP(P35,'ŞÖFÖR VE SERVİS BİL.'!B3:E32,3,0)</f>
        <v>38 S 7626</v>
      </c>
      <c r="Q38" s="78"/>
      <c r="R38" s="245" t="s">
        <v>55</v>
      </c>
      <c r="S38" s="246"/>
      <c r="T38" s="77" t="str">
        <f>VLOOKUP(T35,'ŞÖFÖR VE SERVİS BİL.'!B3:E32,3,0)</f>
        <v>38 S 7649</v>
      </c>
      <c r="U38" s="79"/>
    </row>
    <row r="39" spans="1:23" ht="15" customHeight="1" x14ac:dyDescent="0.25">
      <c r="A39" s="72"/>
      <c r="B39" s="80" t="s">
        <v>53</v>
      </c>
      <c r="C39" s="102" t="s">
        <v>0</v>
      </c>
      <c r="D39" s="103" t="s">
        <v>1</v>
      </c>
      <c r="E39" s="83"/>
      <c r="F39" s="104" t="s">
        <v>53</v>
      </c>
      <c r="G39" s="85" t="s">
        <v>0</v>
      </c>
      <c r="H39" s="86" t="s">
        <v>1</v>
      </c>
      <c r="I39" s="76" t="s">
        <v>167</v>
      </c>
      <c r="J39" s="105" t="s">
        <v>53</v>
      </c>
      <c r="K39" s="85" t="s">
        <v>0</v>
      </c>
      <c r="L39" s="86" t="s">
        <v>1</v>
      </c>
      <c r="M39" s="76" t="s">
        <v>167</v>
      </c>
      <c r="N39" s="105" t="s">
        <v>53</v>
      </c>
      <c r="O39" s="106" t="s">
        <v>0</v>
      </c>
      <c r="P39" s="107" t="s">
        <v>1</v>
      </c>
      <c r="Q39" s="87"/>
      <c r="R39" s="104" t="s">
        <v>53</v>
      </c>
      <c r="S39" s="106" t="s">
        <v>0</v>
      </c>
      <c r="T39" s="107" t="s">
        <v>1</v>
      </c>
      <c r="U39" s="79"/>
    </row>
    <row r="40" spans="1:23" ht="15" customHeight="1" x14ac:dyDescent="0.25">
      <c r="A40" s="72"/>
      <c r="B40" s="80">
        <v>1</v>
      </c>
      <c r="C40" s="108" t="s">
        <v>427</v>
      </c>
      <c r="D40" s="109" t="str">
        <f>IFERROR(VLOOKUP('ANA SAYFA'!$D$35&amp;ROWS('ANA SAYFA'!$B$40:B40),KİLŞİLER!$E$4:$H$83,4,0),"")</f>
        <v>EMİRHAN ŞAHBAZ</v>
      </c>
      <c r="E40" s="83"/>
      <c r="F40" s="110">
        <v>1</v>
      </c>
      <c r="G40" s="88" t="s">
        <v>430</v>
      </c>
      <c r="H40" s="89" t="s">
        <v>408</v>
      </c>
      <c r="I40" s="91"/>
      <c r="J40" s="111">
        <v>1</v>
      </c>
      <c r="K40" s="88" t="str">
        <f>IFERROR(VLOOKUP('ANA SAYFA'!$L$35&amp;ROWS('ANA SAYFA'!$B$40:J40),KİLŞİLER!$E$4:$H$83,3,0),"")</f>
        <v/>
      </c>
      <c r="L40" s="89" t="str">
        <f>IFERROR(VLOOKUP('ANA SAYFA'!$L$35&amp;ROWS('ANA SAYFA'!$B$40:J40),KİLŞİLER!$E$4:$H$83,4,0),"")</f>
        <v/>
      </c>
      <c r="M40" s="87"/>
      <c r="N40" s="111">
        <v>1</v>
      </c>
      <c r="O40" s="88" t="s">
        <v>434</v>
      </c>
      <c r="P40" s="109" t="str">
        <f>IFERROR(VLOOKUP('ANA SAYFA'!$P$35&amp;ROWS('ANA SAYFA'!$B$40:N40),KİLŞİLER!$E$4:$H$83,4,0),"")</f>
        <v>FEVZİ CAN ÇELEN</v>
      </c>
      <c r="Q40" s="87"/>
      <c r="R40" s="110">
        <v>1</v>
      </c>
      <c r="S40" s="88" t="s">
        <v>437</v>
      </c>
      <c r="T40" s="109" t="str">
        <f>IFERROR(VLOOKUP('ANA SAYFA'!$T$35&amp;ROWS('ANA SAYFA'!$B$40:R40),KİLŞİLER!$E$4:$H$83,4,0),"")</f>
        <v>MUHAMMET BEDİRHAN BÜLBÜL</v>
      </c>
      <c r="U40" s="79"/>
    </row>
    <row r="41" spans="1:23" ht="15" customHeight="1" x14ac:dyDescent="0.25">
      <c r="A41" s="72"/>
      <c r="B41" s="80">
        <v>2</v>
      </c>
      <c r="C41" s="108" t="s">
        <v>428</v>
      </c>
      <c r="D41" s="109" t="str">
        <f>IFERROR(VLOOKUP('ANA SAYFA'!$D$35&amp;ROWS('ANA SAYFA'!$B$40:B41),KİLŞİLER!$E$4:$H$83,4,0),"")</f>
        <v>ABDULSAMED ÖZKAN</v>
      </c>
      <c r="E41" s="83"/>
      <c r="F41" s="110">
        <v>2</v>
      </c>
      <c r="G41" s="88" t="s">
        <v>431</v>
      </c>
      <c r="H41" s="89" t="s">
        <v>241</v>
      </c>
      <c r="I41" s="91"/>
      <c r="J41" s="111">
        <v>2</v>
      </c>
      <c r="K41" s="88" t="str">
        <f>IFERROR(VLOOKUP('ANA SAYFA'!$L$35&amp;ROWS('ANA SAYFA'!$B$40:J41),KİLŞİLER!$E$4:$H$83,3,0),"")</f>
        <v/>
      </c>
      <c r="L41" s="89" t="str">
        <f>IFERROR(VLOOKUP('ANA SAYFA'!$L$35&amp;ROWS('ANA SAYFA'!$B$40:J41),KİLŞİLER!$E$4:$H$83,4,0),"")</f>
        <v/>
      </c>
      <c r="M41" s="87"/>
      <c r="N41" s="111">
        <v>2</v>
      </c>
      <c r="O41" s="88" t="s">
        <v>434</v>
      </c>
      <c r="P41" s="109" t="str">
        <f>IFERROR(VLOOKUP('ANA SAYFA'!$P$35&amp;ROWS('ANA SAYFA'!$B$40:N41),KİLŞİLER!$E$4:$H$83,4,0),"")</f>
        <v>YUNUS EMRE ÇELEN</v>
      </c>
      <c r="Q41" s="87"/>
      <c r="R41" s="110">
        <v>2</v>
      </c>
      <c r="S41" s="88" t="s">
        <v>438</v>
      </c>
      <c r="T41" s="109" t="str">
        <f>IFERROR(VLOOKUP('ANA SAYFA'!$T$35&amp;ROWS('ANA SAYFA'!$B$40:R41),KİLŞİLER!$E$4:$H$83,4,0),"")</f>
        <v>OSMAN TALHA ORUÇ</v>
      </c>
      <c r="U41" s="92"/>
    </row>
    <row r="42" spans="1:23" ht="15" customHeight="1" x14ac:dyDescent="0.25">
      <c r="A42" s="72"/>
      <c r="B42" s="80">
        <v>3</v>
      </c>
      <c r="C42" s="108" t="s">
        <v>429</v>
      </c>
      <c r="D42" s="109" t="str">
        <f>IFERROR(VLOOKUP('ANA SAYFA'!$D$35&amp;ROWS('ANA SAYFA'!$B$40:B42),KİLŞİLER!$E$4:$H$83,4,0),"")</f>
        <v>MEHMET ÖZKAN</v>
      </c>
      <c r="E42" s="83"/>
      <c r="F42" s="110">
        <v>3</v>
      </c>
      <c r="G42" s="88" t="s">
        <v>431</v>
      </c>
      <c r="H42" s="89" t="s">
        <v>409</v>
      </c>
      <c r="I42" s="91"/>
      <c r="J42" s="111">
        <v>3</v>
      </c>
      <c r="K42" s="88" t="str">
        <f>IFERROR(VLOOKUP('ANA SAYFA'!$L$35&amp;ROWS('ANA SAYFA'!$B$40:J42),KİLŞİLER!$E$4:$H$83,3,0),"")</f>
        <v/>
      </c>
      <c r="L42" s="89" t="str">
        <f>IFERROR(VLOOKUP('ANA SAYFA'!$L$35&amp;ROWS('ANA SAYFA'!$B$40:J42),KİLŞİLER!$E$4:$H$83,4,0),"")</f>
        <v/>
      </c>
      <c r="M42" s="87"/>
      <c r="N42" s="111">
        <v>3</v>
      </c>
      <c r="O42" s="88" t="s">
        <v>435</v>
      </c>
      <c r="P42" s="109" t="str">
        <f>IFERROR(VLOOKUP('ANA SAYFA'!$P$35&amp;ROWS('ANA SAYFA'!$B$40:N42),KİLŞİLER!$E$4:$H$83,4,0),"")</f>
        <v>ERTUĞRUL DEMİRCİ</v>
      </c>
      <c r="Q42" s="87"/>
      <c r="R42" s="110">
        <v>3</v>
      </c>
      <c r="S42" s="88" t="s">
        <v>426</v>
      </c>
      <c r="T42" s="109" t="str">
        <f>IFERROR(VLOOKUP('ANA SAYFA'!$T$35&amp;ROWS('ANA SAYFA'!$B$40:R42),KİLŞİLER!$E$4:$H$83,4,0),"")</f>
        <v>ALİHAN GEDİK</v>
      </c>
      <c r="U42" s="92"/>
    </row>
    <row r="43" spans="1:23" ht="15" customHeight="1" x14ac:dyDescent="0.25">
      <c r="A43" s="72"/>
      <c r="B43" s="80">
        <v>4</v>
      </c>
      <c r="C43" s="108" t="s">
        <v>429</v>
      </c>
      <c r="D43" s="109" t="str">
        <f>IFERROR(VLOOKUP('ANA SAYFA'!$D$35&amp;ROWS('ANA SAYFA'!$B$40:B43),KİLŞİLER!$E$4:$H$83,4,0),"")</f>
        <v>RAMAZAN KILIÇ</v>
      </c>
      <c r="E43" s="83"/>
      <c r="F43" s="110">
        <v>4</v>
      </c>
      <c r="G43" s="88" t="s">
        <v>428</v>
      </c>
      <c r="H43" s="89" t="s">
        <v>410</v>
      </c>
      <c r="I43" s="91"/>
      <c r="J43" s="111">
        <v>4</v>
      </c>
      <c r="K43" s="88" t="str">
        <f>IFERROR(VLOOKUP('ANA SAYFA'!$L$35&amp;ROWS('ANA SAYFA'!$B$40:J43),KİLŞİLER!$E$4:$H$83,3,0),"")</f>
        <v/>
      </c>
      <c r="L43" s="89" t="str">
        <f>IFERROR(VLOOKUP('ANA SAYFA'!$L$35&amp;ROWS('ANA SAYFA'!$B$40:J43),KİLŞİLER!$E$4:$H$83,4,0),"")</f>
        <v/>
      </c>
      <c r="M43" s="87"/>
      <c r="N43" s="111">
        <v>4</v>
      </c>
      <c r="O43" s="88" t="s">
        <v>428</v>
      </c>
      <c r="P43" s="109" t="str">
        <f>IFERROR(VLOOKUP('ANA SAYFA'!$P$35&amp;ROWS('ANA SAYFA'!$B$40:N43),KİLŞİLER!$E$4:$H$83,4,0),"")</f>
        <v>HASAN ÖZBEY</v>
      </c>
      <c r="Q43" s="87"/>
      <c r="R43" s="110">
        <v>4</v>
      </c>
      <c r="S43" s="88" t="s">
        <v>435</v>
      </c>
      <c r="T43" s="109" t="str">
        <f>IFERROR(VLOOKUP('ANA SAYFA'!$T$35&amp;ROWS('ANA SAYFA'!$B$40:R43),KİLŞİLER!$E$4:$H$83,4,0),"")</f>
        <v>DAVUT AYCIL</v>
      </c>
      <c r="U43" s="92"/>
    </row>
    <row r="44" spans="1:23" ht="15" customHeight="1" x14ac:dyDescent="0.25">
      <c r="A44" s="72"/>
      <c r="B44" s="80">
        <v>5</v>
      </c>
      <c r="C44" s="108" t="s">
        <v>432</v>
      </c>
      <c r="D44" s="109" t="s">
        <v>450</v>
      </c>
      <c r="E44" s="83"/>
      <c r="F44" s="110">
        <v>5</v>
      </c>
      <c r="G44" s="88" t="s">
        <v>430</v>
      </c>
      <c r="H44" s="89" t="s">
        <v>225</v>
      </c>
      <c r="I44" s="91"/>
      <c r="J44" s="111">
        <v>5</v>
      </c>
      <c r="K44" s="88" t="str">
        <f>IFERROR(VLOOKUP('ANA SAYFA'!$L$35&amp;ROWS('ANA SAYFA'!$B$40:J44),KİLŞİLER!$E$4:$H$83,3,0),"")</f>
        <v/>
      </c>
      <c r="L44" s="89" t="str">
        <f>IFERROR(VLOOKUP('ANA SAYFA'!$L$35&amp;ROWS('ANA SAYFA'!$B$40:J44),KİLŞİLER!$E$4:$H$83,4,0),"")</f>
        <v/>
      </c>
      <c r="M44" s="87"/>
      <c r="N44" s="111">
        <v>5</v>
      </c>
      <c r="O44" s="88" t="s">
        <v>435</v>
      </c>
      <c r="P44" s="109" t="str">
        <f>IFERROR(VLOOKUP('ANA SAYFA'!$P$35&amp;ROWS('ANA SAYFA'!$B$40:N44),KİLŞİLER!$E$4:$H$83,4,0),"")</f>
        <v>HÜSEYİN ÖZBEY</v>
      </c>
      <c r="Q44" s="87"/>
      <c r="R44" s="110">
        <v>5</v>
      </c>
      <c r="S44" s="88" t="s">
        <v>426</v>
      </c>
      <c r="T44" s="109" t="str">
        <f>IFERROR(VLOOKUP('ANA SAYFA'!$T$35&amp;ROWS('ANA SAYFA'!$B$40:R44),KİLŞİLER!$E$4:$H$83,4,0),"")</f>
        <v>ERTUĞRUL EFE DOĞAN</v>
      </c>
      <c r="U44" s="92"/>
    </row>
    <row r="45" spans="1:23" ht="15" customHeight="1" x14ac:dyDescent="0.25">
      <c r="A45" s="72"/>
      <c r="B45" s="80">
        <v>6</v>
      </c>
      <c r="C45" s="108" t="str">
        <f>IFERROR(VLOOKUP('ANA SAYFA'!$D$35&amp;ROWS('ANA SAYFA'!$B$40:B45),KİLŞİLER!$E$4:$H$83,3,0),"")</f>
        <v/>
      </c>
      <c r="D45" s="109" t="str">
        <f>IFERROR(VLOOKUP('ANA SAYFA'!$D$35&amp;ROWS('ANA SAYFA'!$B$40:B45),KİLŞİLER!$E$4:$H$83,4,0),"")</f>
        <v/>
      </c>
      <c r="E45" s="83"/>
      <c r="F45" s="110">
        <v>6</v>
      </c>
      <c r="G45" s="88" t="s">
        <v>423</v>
      </c>
      <c r="H45" s="89" t="s">
        <v>411</v>
      </c>
      <c r="I45" s="91"/>
      <c r="J45" s="111">
        <v>6</v>
      </c>
      <c r="K45" s="88" t="str">
        <f>IFERROR(VLOOKUP('ANA SAYFA'!$L$35&amp;ROWS('ANA SAYFA'!$B$40:J45),KİLŞİLER!$E$4:$H$83,3,0),"")</f>
        <v/>
      </c>
      <c r="L45" s="89" t="str">
        <f>IFERROR(VLOOKUP('ANA SAYFA'!$L$35&amp;ROWS('ANA SAYFA'!$B$40:J45),KİLŞİLER!$E$4:$H$83,4,0),"")</f>
        <v/>
      </c>
      <c r="M45" s="87"/>
      <c r="N45" s="111">
        <v>6</v>
      </c>
      <c r="O45" s="88" t="s">
        <v>429</v>
      </c>
      <c r="P45" s="109" t="str">
        <f>IFERROR(VLOOKUP('ANA SAYFA'!$P$35&amp;ROWS('ANA SAYFA'!$B$40:N45),KİLŞİLER!$E$4:$H$83,4,0),"")</f>
        <v>MEHMET ÇELEN</v>
      </c>
      <c r="Q45" s="87"/>
      <c r="R45" s="110">
        <v>6</v>
      </c>
      <c r="S45" s="88" t="s">
        <v>428</v>
      </c>
      <c r="T45" s="109" t="s">
        <v>392</v>
      </c>
      <c r="U45" s="92"/>
    </row>
    <row r="46" spans="1:23" ht="15" customHeight="1" x14ac:dyDescent="0.25">
      <c r="A46" s="72"/>
      <c r="B46" s="80">
        <v>7</v>
      </c>
      <c r="C46" s="108" t="str">
        <f>IFERROR(VLOOKUP('ANA SAYFA'!$D$35&amp;ROWS('ANA SAYFA'!$B$40:B46),KİLŞİLER!$E$4:$H$83,3,0),"")</f>
        <v/>
      </c>
      <c r="D46" s="109" t="str">
        <f>IFERROR(VLOOKUP('ANA SAYFA'!$D$35&amp;ROWS('ANA SAYFA'!$B$40:B46),KİLŞİLER!$E$4:$H$83,4,0),"")</f>
        <v/>
      </c>
      <c r="E46" s="83"/>
      <c r="F46" s="110">
        <v>7</v>
      </c>
      <c r="G46" s="88" t="s">
        <v>432</v>
      </c>
      <c r="H46" s="89" t="s">
        <v>412</v>
      </c>
      <c r="I46" s="91"/>
      <c r="J46" s="111">
        <v>7</v>
      </c>
      <c r="K46" s="88" t="str">
        <f>IFERROR(VLOOKUP('ANA SAYFA'!$L$35&amp;ROWS('ANA SAYFA'!$B$40:J46),KİLŞİLER!$E$4:$H$83,3,0),"")</f>
        <v/>
      </c>
      <c r="L46" s="89" t="str">
        <f>IFERROR(VLOOKUP('ANA SAYFA'!$L$35&amp;ROWS('ANA SAYFA'!$B$40:J46),KİLŞİLER!$E$4:$H$83,4,0),"")</f>
        <v/>
      </c>
      <c r="M46" s="87"/>
      <c r="N46" s="111">
        <v>7</v>
      </c>
      <c r="O46" s="88" t="s">
        <v>436</v>
      </c>
      <c r="P46" s="109" t="str">
        <f>IFERROR(VLOOKUP('ANA SAYFA'!$P$35&amp;ROWS('ANA SAYFA'!$B$40:N46),KİLŞİLER!$E$4:$H$83,4,0),"")</f>
        <v>ŞÜKRÜ ERKEN</v>
      </c>
      <c r="Q46" s="87"/>
      <c r="R46" s="110">
        <v>7</v>
      </c>
      <c r="S46" s="88" t="s">
        <v>425</v>
      </c>
      <c r="T46" s="109" t="str">
        <f>IFERROR(VLOOKUP('ANA SAYFA'!$T$35&amp;ROWS('ANA SAYFA'!$B$40:R46),KİLŞİLER!$E$4:$H$83,4,0),"")</f>
        <v>MUSTAFA BALKAŞ</v>
      </c>
      <c r="U46" s="75"/>
    </row>
    <row r="47" spans="1:23" ht="15" customHeight="1" x14ac:dyDescent="0.25">
      <c r="A47" s="72"/>
      <c r="B47" s="80">
        <v>8</v>
      </c>
      <c r="C47" s="108" t="str">
        <f>IFERROR(VLOOKUP('ANA SAYFA'!$D$35&amp;ROWS('ANA SAYFA'!$B$40:B47),KİLŞİLER!$E$4:$H$83,3,0),"")</f>
        <v/>
      </c>
      <c r="D47" s="109" t="str">
        <f>IFERROR(VLOOKUP('ANA SAYFA'!$D$35&amp;ROWS('ANA SAYFA'!$B$40:B47),KİLŞİLER!$E$4:$H$83,4,0),"")</f>
        <v/>
      </c>
      <c r="E47" s="83"/>
      <c r="F47" s="110">
        <v>8</v>
      </c>
      <c r="G47" s="88" t="s">
        <v>433</v>
      </c>
      <c r="H47" s="89" t="s">
        <v>374</v>
      </c>
      <c r="I47" s="91"/>
      <c r="J47" s="111">
        <v>8</v>
      </c>
      <c r="K47" s="88" t="str">
        <f>IFERROR(VLOOKUP('ANA SAYFA'!$L$35&amp;ROWS('ANA SAYFA'!$B$40:J47),KİLŞİLER!$E$4:$H$83,3,0),"")</f>
        <v/>
      </c>
      <c r="L47" s="89" t="str">
        <f>IFERROR(VLOOKUP('ANA SAYFA'!$L$35&amp;ROWS('ANA SAYFA'!$B$40:J47),KİLŞİLER!$E$4:$H$83,4,0),"")</f>
        <v/>
      </c>
      <c r="M47" s="87"/>
      <c r="N47" s="111">
        <v>8</v>
      </c>
      <c r="O47" s="88" t="str">
        <f>IFERROR(VLOOKUP('ANA SAYFA'!$P$35&amp;ROWS('ANA SAYFA'!$B$40:N47),KİLŞİLER!$E$4:$H$83,3,0),"")</f>
        <v/>
      </c>
      <c r="P47" s="109" t="str">
        <f>IFERROR(VLOOKUP('ANA SAYFA'!$P$35&amp;ROWS('ANA SAYFA'!$B$40:N47),KİLŞİLER!$E$4:$H$83,4,0),"")</f>
        <v/>
      </c>
      <c r="Q47" s="87"/>
      <c r="R47" s="110">
        <v>8</v>
      </c>
      <c r="S47" s="88"/>
      <c r="T47" s="109"/>
      <c r="U47" s="75"/>
    </row>
    <row r="48" spans="1:23" ht="15" customHeight="1" x14ac:dyDescent="0.25">
      <c r="A48" s="72"/>
      <c r="B48" s="80">
        <v>9</v>
      </c>
      <c r="C48" s="108" t="str">
        <f>IFERROR(VLOOKUP('ANA SAYFA'!$D$35&amp;ROWS('ANA SAYFA'!$B$40:B48),KİLŞİLER!$E$4:$H$83,3,0),"")</f>
        <v/>
      </c>
      <c r="D48" s="109" t="str">
        <f>IFERROR(VLOOKUP('ANA SAYFA'!$D$35&amp;ROWS('ANA SAYFA'!$B$40:B48),KİLŞİLER!$E$4:$H$83,4,0),"")</f>
        <v/>
      </c>
      <c r="E48" s="83"/>
      <c r="F48" s="110">
        <v>9</v>
      </c>
      <c r="G48" s="88" t="str">
        <f>IFERROR(VLOOKUP('ANA SAYFA'!$H$35&amp;ROWS('ANA SAYFA'!$B$40:F48),KİLŞİLER!$E$4:$H$83,3,0),"")</f>
        <v/>
      </c>
      <c r="H48" s="89" t="str">
        <f>IFERROR(VLOOKUP('ANA SAYFA'!$H$35&amp;ROWS('ANA SAYFA'!$B$40:F48),KİLŞİLER!$E$4:$H$83,4,0),"")</f>
        <v/>
      </c>
      <c r="I48" s="91"/>
      <c r="J48" s="111">
        <v>9</v>
      </c>
      <c r="K48" s="88" t="str">
        <f>IFERROR(VLOOKUP('ANA SAYFA'!$L$35&amp;ROWS('ANA SAYFA'!$B$40:J48),KİLŞİLER!$E$4:$H$83,3,0),"")</f>
        <v/>
      </c>
      <c r="L48" s="89" t="str">
        <f>IFERROR(VLOOKUP('ANA SAYFA'!$L$35&amp;ROWS('ANA SAYFA'!$B$40:J48),KİLŞİLER!$E$4:$H$83,4,0),"")</f>
        <v/>
      </c>
      <c r="M48" s="87"/>
      <c r="N48" s="111">
        <v>9</v>
      </c>
      <c r="O48" s="88" t="str">
        <f>IFERROR(VLOOKUP('ANA SAYFA'!$P$35&amp;ROWS('ANA SAYFA'!$B$40:N48),KİLŞİLER!$E$4:$H$83,3,0),"")</f>
        <v/>
      </c>
      <c r="P48" s="109" t="str">
        <f>IFERROR(VLOOKUP('ANA SAYFA'!$P$35&amp;ROWS('ANA SAYFA'!$B$40:N48),KİLŞİLER!$E$4:$H$83,4,0),"")</f>
        <v/>
      </c>
      <c r="Q48" s="93"/>
      <c r="R48" s="110">
        <v>9</v>
      </c>
      <c r="S48" s="88" t="str">
        <f>IFERROR(VLOOKUP('ANA SAYFA'!$T$35&amp;ROWS('ANA SAYFA'!$B$40:R48),KİLŞİLER!$E$4:$H$83,3,0),"")</f>
        <v/>
      </c>
      <c r="T48" s="109" t="str">
        <f>IFERROR(VLOOKUP('ANA SAYFA'!$T$35&amp;ROWS('ANA SAYFA'!$B$40:R48),KİLŞİLER!$E$4:$H$83,4,0),"")</f>
        <v/>
      </c>
      <c r="U48" s="75"/>
    </row>
    <row r="49" spans="1:23" ht="15" customHeight="1" x14ac:dyDescent="0.25">
      <c r="A49" s="72"/>
      <c r="B49" s="80">
        <v>10</v>
      </c>
      <c r="C49" s="108" t="str">
        <f>IFERROR(VLOOKUP('ANA SAYFA'!$D$35&amp;ROWS('ANA SAYFA'!$B$40:B49),KİLŞİLER!$E$4:$H$83,3,0),"")</f>
        <v/>
      </c>
      <c r="D49" s="109" t="str">
        <f>IFERROR(VLOOKUP('ANA SAYFA'!$D$35&amp;ROWS('ANA SAYFA'!$B$40:B49),KİLŞİLER!$E$4:$H$83,4,0),"")</f>
        <v/>
      </c>
      <c r="E49" s="83"/>
      <c r="F49" s="110">
        <v>10</v>
      </c>
      <c r="G49" s="88" t="str">
        <f>IFERROR(VLOOKUP('ANA SAYFA'!$H$35&amp;ROWS('ANA SAYFA'!$B$40:F49),KİLŞİLER!$E$4:$H$83,3,0),"")</f>
        <v/>
      </c>
      <c r="H49" s="89" t="str">
        <f>IFERROR(VLOOKUP('ANA SAYFA'!$H$35&amp;ROWS('ANA SAYFA'!$B$40:F49),KİLŞİLER!$E$4:$H$83,4,0),"")</f>
        <v/>
      </c>
      <c r="I49" s="91"/>
      <c r="J49" s="111">
        <v>10</v>
      </c>
      <c r="K49" s="88" t="str">
        <f>IFERROR(VLOOKUP('ANA SAYFA'!$L$35&amp;ROWS('ANA SAYFA'!$B$40:J49),KİLŞİLER!$E$4:$H$83,3,0),"")</f>
        <v/>
      </c>
      <c r="L49" s="89" t="str">
        <f>IFERROR(VLOOKUP('ANA SAYFA'!$L$35&amp;ROWS('ANA SAYFA'!$B$40:J49),KİLŞİLER!$E$4:$H$83,4,0),"")</f>
        <v/>
      </c>
      <c r="M49" s="87"/>
      <c r="N49" s="111">
        <v>10</v>
      </c>
      <c r="O49" s="88" t="str">
        <f>IFERROR(VLOOKUP('ANA SAYFA'!$P$35&amp;ROWS('ANA SAYFA'!$B$40:N49),KİLŞİLER!$E$4:$H$83,3,0),"")</f>
        <v/>
      </c>
      <c r="P49" s="109" t="str">
        <f>IFERROR(VLOOKUP('ANA SAYFA'!$P$35&amp;ROWS('ANA SAYFA'!$B$40:N49),KİLŞİLER!$E$4:$H$83,4,0),"")</f>
        <v/>
      </c>
      <c r="Q49" s="87"/>
      <c r="R49" s="110">
        <v>10</v>
      </c>
      <c r="S49" s="88" t="str">
        <f>IFERROR(VLOOKUP('ANA SAYFA'!$T$35&amp;ROWS('ANA SAYFA'!$B$40:R49),KİLŞİLER!$E$4:$H$83,3,0),"")</f>
        <v/>
      </c>
      <c r="T49" s="109" t="str">
        <f>IFERROR(VLOOKUP('ANA SAYFA'!$T$35&amp;ROWS('ANA SAYFA'!$B$40:R49),KİLŞİLER!$E$4:$H$83,4,0),"")</f>
        <v/>
      </c>
      <c r="U49" s="75"/>
    </row>
    <row r="50" spans="1:23" ht="15" customHeight="1" x14ac:dyDescent="0.25">
      <c r="A50" s="72"/>
      <c r="B50" s="80">
        <v>11</v>
      </c>
      <c r="C50" s="108" t="str">
        <f>IFERROR(VLOOKUP('ANA SAYFA'!$D$35&amp;ROWS('ANA SAYFA'!$B$40:B50),KİLŞİLER!$E$4:$H$83,3,0),"")</f>
        <v/>
      </c>
      <c r="D50" s="109" t="str">
        <f>IFERROR(VLOOKUP('ANA SAYFA'!$D$35&amp;ROWS('ANA SAYFA'!$B$40:B50),KİLŞİLER!$E$4:$H$83,4,0),"")</f>
        <v/>
      </c>
      <c r="E50" s="83"/>
      <c r="F50" s="110">
        <v>11</v>
      </c>
      <c r="G50" s="88" t="str">
        <f>IFERROR(VLOOKUP('ANA SAYFA'!$H$35&amp;ROWS('ANA SAYFA'!$B$40:F50),KİLŞİLER!$E$4:$H$83,3,0),"")</f>
        <v/>
      </c>
      <c r="H50" s="89" t="str">
        <f>IFERROR(VLOOKUP('ANA SAYFA'!$H$35&amp;ROWS('ANA SAYFA'!$B$40:F50),KİLŞİLER!$E$4:$H$83,4,0),"")</f>
        <v/>
      </c>
      <c r="I50" s="91"/>
      <c r="J50" s="111">
        <v>11</v>
      </c>
      <c r="K50" s="88" t="str">
        <f>IFERROR(VLOOKUP('ANA SAYFA'!$L$35&amp;ROWS('ANA SAYFA'!$B$40:J50),KİLŞİLER!$E$4:$H$83,3,0),"")</f>
        <v/>
      </c>
      <c r="L50" s="89" t="str">
        <f>IFERROR(VLOOKUP('ANA SAYFA'!$L$35&amp;ROWS('ANA SAYFA'!$B$40:J50),KİLŞİLER!$E$4:$H$83,4,0),"")</f>
        <v/>
      </c>
      <c r="M50" s="87"/>
      <c r="N50" s="111">
        <v>11</v>
      </c>
      <c r="O50" s="88" t="str">
        <f>IFERROR(VLOOKUP('ANA SAYFA'!$P$35&amp;ROWS('ANA SAYFA'!$B$40:N50),KİLŞİLER!$E$4:$H$83,3,0),"")</f>
        <v/>
      </c>
      <c r="P50" s="109" t="str">
        <f>IFERROR(VLOOKUP('ANA SAYFA'!$P$35&amp;ROWS('ANA SAYFA'!$B$40:N50),KİLŞİLER!$E$4:$H$83,4,0),"")</f>
        <v/>
      </c>
      <c r="Q50" s="87"/>
      <c r="R50" s="110">
        <v>11</v>
      </c>
      <c r="S50" s="88" t="str">
        <f>IFERROR(VLOOKUP('ANA SAYFA'!$T$35&amp;ROWS('ANA SAYFA'!$B$40:R50),KİLŞİLER!$E$4:$H$83,3,0),"")</f>
        <v/>
      </c>
      <c r="T50" s="109" t="str">
        <f>IFERROR(VLOOKUP('ANA SAYFA'!$T$35&amp;ROWS('ANA SAYFA'!$B$40:R50),KİLŞİLER!$E$4:$H$83,4,0),"")</f>
        <v/>
      </c>
      <c r="U50" s="75"/>
    </row>
    <row r="51" spans="1:23" ht="15" customHeight="1" x14ac:dyDescent="0.25">
      <c r="A51" s="72"/>
      <c r="B51" s="80">
        <v>12</v>
      </c>
      <c r="C51" s="108" t="str">
        <f>IFERROR(VLOOKUP('ANA SAYFA'!$D$35&amp;ROWS('ANA SAYFA'!$B$40:B51),KİLŞİLER!$E$4:$H$83,3,0),"")</f>
        <v/>
      </c>
      <c r="D51" s="109" t="str">
        <f>IFERROR(VLOOKUP('ANA SAYFA'!$D$35&amp;ROWS('ANA SAYFA'!$B$40:B51),KİLŞİLER!$E$4:$H$83,4,0),"")</f>
        <v/>
      </c>
      <c r="E51" s="83"/>
      <c r="F51" s="110">
        <v>12</v>
      </c>
      <c r="G51" s="88" t="str">
        <f>IFERROR(VLOOKUP('ANA SAYFA'!$H$35&amp;ROWS('ANA SAYFA'!$B$40:F51),KİLŞİLER!$E$4:$H$83,3,0),"")</f>
        <v/>
      </c>
      <c r="H51" s="89" t="str">
        <f>IFERROR(VLOOKUP('ANA SAYFA'!$H$35&amp;ROWS('ANA SAYFA'!$B$40:F51),KİLŞİLER!$E$4:$H$83,4,0),"")</f>
        <v/>
      </c>
      <c r="I51" s="91"/>
      <c r="J51" s="111">
        <v>12</v>
      </c>
      <c r="K51" s="88" t="str">
        <f>IFERROR(VLOOKUP('ANA SAYFA'!$L$35&amp;ROWS('ANA SAYFA'!$B$40:J51),KİLŞİLER!$E$4:$H$83,3,0),"")</f>
        <v/>
      </c>
      <c r="L51" s="89" t="str">
        <f>IFERROR(VLOOKUP('ANA SAYFA'!$L$35&amp;ROWS('ANA SAYFA'!$B$40:J51),KİLŞİLER!$E$4:$H$83,4,0),"")</f>
        <v/>
      </c>
      <c r="M51" s="87"/>
      <c r="N51" s="111">
        <v>12</v>
      </c>
      <c r="O51" s="88" t="str">
        <f>IFERROR(VLOOKUP('ANA SAYFA'!$P$35&amp;ROWS('ANA SAYFA'!$B$40:N51),KİLŞİLER!$E$4:$H$83,3,0),"")</f>
        <v/>
      </c>
      <c r="P51" s="109" t="str">
        <f>IFERROR(VLOOKUP('ANA SAYFA'!$P$35&amp;ROWS('ANA SAYFA'!$B$40:N51),KİLŞİLER!$E$4:$H$83,4,0),"")</f>
        <v/>
      </c>
      <c r="Q51" s="87"/>
      <c r="R51" s="110">
        <v>12</v>
      </c>
      <c r="S51" s="88" t="str">
        <f>IFERROR(VLOOKUP('ANA SAYFA'!$T$35&amp;ROWS('ANA SAYFA'!$B$40:R51),KİLŞİLER!$E$4:$H$83,3,0),"")</f>
        <v/>
      </c>
      <c r="T51" s="109" t="str">
        <f>IFERROR(VLOOKUP('ANA SAYFA'!$T$35&amp;ROWS('ANA SAYFA'!$B$40:R51),KİLŞİLER!$E$4:$H$83,4,0),"")</f>
        <v/>
      </c>
      <c r="U51" s="75"/>
    </row>
    <row r="52" spans="1:23" ht="15" customHeight="1" x14ac:dyDescent="0.25">
      <c r="A52" s="72"/>
      <c r="B52" s="80">
        <v>13</v>
      </c>
      <c r="C52" s="108" t="str">
        <f>IFERROR(VLOOKUP('ANA SAYFA'!$D$35&amp;ROWS('ANA SAYFA'!$B$40:B52),KİLŞİLER!$E$4:$H$83,3,0),"")</f>
        <v/>
      </c>
      <c r="D52" s="109" t="str">
        <f>IFERROR(VLOOKUP('ANA SAYFA'!$D$35&amp;ROWS('ANA SAYFA'!$B$40:B52),KİLŞİLER!$E$4:$H$83,4,0),"")</f>
        <v/>
      </c>
      <c r="E52" s="83"/>
      <c r="F52" s="110">
        <v>13</v>
      </c>
      <c r="G52" s="88" t="str">
        <f>IFERROR(VLOOKUP('ANA SAYFA'!$H$35&amp;ROWS('ANA SAYFA'!$B$40:F52),KİLŞİLER!$E$4:$H$83,3,0),"")</f>
        <v/>
      </c>
      <c r="H52" s="89" t="str">
        <f>IFERROR(VLOOKUP('ANA SAYFA'!$H$35&amp;ROWS('ANA SAYFA'!$B$40:F52),KİLŞİLER!$E$4:$H$83,4,0),"")</f>
        <v/>
      </c>
      <c r="I52" s="91"/>
      <c r="J52" s="111">
        <v>13</v>
      </c>
      <c r="K52" s="88" t="str">
        <f>IFERROR(VLOOKUP('ANA SAYFA'!$L$35&amp;ROWS('ANA SAYFA'!$B$40:J52),KİLŞİLER!$E$4:$H$83,3,0),"")</f>
        <v/>
      </c>
      <c r="L52" s="89" t="str">
        <f>IFERROR(VLOOKUP('ANA SAYFA'!$L$35&amp;ROWS('ANA SAYFA'!$B$40:J52),KİLŞİLER!$E$4:$H$83,4,0),"")</f>
        <v/>
      </c>
      <c r="M52" s="87"/>
      <c r="N52" s="111">
        <v>13</v>
      </c>
      <c r="O52" s="88" t="str">
        <f>IFERROR(VLOOKUP('ANA SAYFA'!$P$35&amp;ROWS('ANA SAYFA'!$B$40:N52),KİLŞİLER!$E$4:$H$83,3,0),"")</f>
        <v/>
      </c>
      <c r="P52" s="109" t="str">
        <f>IFERROR(VLOOKUP('ANA SAYFA'!$P$35&amp;ROWS('ANA SAYFA'!$B$40:N52),KİLŞİLER!$E$4:$H$83,4,0),"")</f>
        <v/>
      </c>
      <c r="Q52" s="87"/>
      <c r="R52" s="110">
        <v>13</v>
      </c>
      <c r="S52" s="88" t="str">
        <f>IFERROR(VLOOKUP('ANA SAYFA'!$T$35&amp;ROWS('ANA SAYFA'!$B$40:R52),KİLŞİLER!$E$4:$H$83,3,0),"")</f>
        <v/>
      </c>
      <c r="T52" s="109" t="str">
        <f>IFERROR(VLOOKUP('ANA SAYFA'!$T$35&amp;ROWS('ANA SAYFA'!$B$40:R52),KİLŞİLER!$E$4:$H$83,4,0),"")</f>
        <v/>
      </c>
      <c r="U52" s="75"/>
    </row>
    <row r="53" spans="1:23" ht="15" customHeight="1" x14ac:dyDescent="0.25">
      <c r="A53" s="72"/>
      <c r="B53" s="80">
        <v>14</v>
      </c>
      <c r="C53" s="108" t="str">
        <f>IFERROR(VLOOKUP('ANA SAYFA'!$D$35&amp;ROWS('ANA SAYFA'!$B$40:B53),KİLŞİLER!$E$4:$H$83,3,0),"")</f>
        <v/>
      </c>
      <c r="D53" s="109" t="str">
        <f>IFERROR(VLOOKUP('ANA SAYFA'!$D$35&amp;ROWS('ANA SAYFA'!$B$40:B53),KİLŞİLER!$E$4:$H$83,4,0),"")</f>
        <v/>
      </c>
      <c r="E53" s="83"/>
      <c r="F53" s="110">
        <v>14</v>
      </c>
      <c r="G53" s="88" t="str">
        <f>IFERROR(VLOOKUP('ANA SAYFA'!$H$35&amp;ROWS('ANA SAYFA'!$B$40:F53),KİLŞİLER!$E$4:$H$83,3,0),"")</f>
        <v/>
      </c>
      <c r="H53" s="89" t="str">
        <f>IFERROR(VLOOKUP('ANA SAYFA'!$H$35&amp;ROWS('ANA SAYFA'!$B$40:F53),KİLŞİLER!$E$4:$H$83,4,0),"")</f>
        <v/>
      </c>
      <c r="I53" s="91"/>
      <c r="J53" s="111">
        <v>14</v>
      </c>
      <c r="K53" s="88" t="str">
        <f>IFERROR(VLOOKUP('ANA SAYFA'!$L$35&amp;ROWS('ANA SAYFA'!$B$40:J53),KİLŞİLER!$E$4:$H$83,3,0),"")</f>
        <v/>
      </c>
      <c r="L53" s="89" t="str">
        <f>IFERROR(VLOOKUP('ANA SAYFA'!$L$35&amp;ROWS('ANA SAYFA'!$B$40:J53),KİLŞİLER!$E$4:$H$83,4,0),"")</f>
        <v/>
      </c>
      <c r="M53" s="87"/>
      <c r="N53" s="111">
        <v>14</v>
      </c>
      <c r="O53" s="88" t="str">
        <f>IFERROR(VLOOKUP('ANA SAYFA'!$P$35&amp;ROWS('ANA SAYFA'!$B$40:N53),KİLŞİLER!$E$4:$H$83,3,0),"")</f>
        <v/>
      </c>
      <c r="P53" s="109" t="str">
        <f>IFERROR(VLOOKUP('ANA SAYFA'!$P$35&amp;ROWS('ANA SAYFA'!$B$40:N53),KİLŞİLER!$E$4:$H$83,4,0),"")</f>
        <v/>
      </c>
      <c r="Q53" s="87"/>
      <c r="R53" s="110">
        <v>14</v>
      </c>
      <c r="S53" s="88" t="str">
        <f>IFERROR(VLOOKUP('ANA SAYFA'!$T$35&amp;ROWS('ANA SAYFA'!$B$40:R53),KİLŞİLER!$E$4:$H$83,3,0),"")</f>
        <v/>
      </c>
      <c r="T53" s="109" t="str">
        <f>IFERROR(VLOOKUP('ANA SAYFA'!$T$35&amp;ROWS('ANA SAYFA'!$B$40:R53),KİLŞİLER!$E$4:$H$83,4,0),"")</f>
        <v/>
      </c>
      <c r="U53" s="75"/>
    </row>
    <row r="54" spans="1:23" ht="15" customHeight="1" x14ac:dyDescent="0.25">
      <c r="A54" s="72"/>
      <c r="B54" s="80">
        <v>15</v>
      </c>
      <c r="C54" s="108" t="str">
        <f>IFERROR(VLOOKUP('ANA SAYFA'!$D$35&amp;ROWS('ANA SAYFA'!$B$40:B54),KİLŞİLER!$E$4:$H$83,3,0),"")</f>
        <v/>
      </c>
      <c r="D54" s="109" t="str">
        <f>IFERROR(VLOOKUP('ANA SAYFA'!$D$35&amp;ROWS('ANA SAYFA'!$B$40:B54),KİLŞİLER!$E$4:$H$83,4,0),"")</f>
        <v/>
      </c>
      <c r="E54" s="83"/>
      <c r="F54" s="110">
        <v>15</v>
      </c>
      <c r="G54" s="88" t="str">
        <f>IFERROR(VLOOKUP('ANA SAYFA'!$H$35&amp;ROWS('ANA SAYFA'!$B$40:F54),KİLŞİLER!$E$4:$H$83,3,0),"")</f>
        <v/>
      </c>
      <c r="H54" s="89" t="str">
        <f>IFERROR(VLOOKUP('ANA SAYFA'!$H$35&amp;ROWS('ANA SAYFA'!$B$40:F54),KİLŞİLER!$E$4:$H$83,4,0),"")</f>
        <v/>
      </c>
      <c r="I54" s="91"/>
      <c r="J54" s="111">
        <v>15</v>
      </c>
      <c r="K54" s="88" t="str">
        <f>IFERROR(VLOOKUP('ANA SAYFA'!$L$35&amp;ROWS('ANA SAYFA'!$B$40:J54),KİLŞİLER!$E$4:$H$83,3,0),"")</f>
        <v/>
      </c>
      <c r="L54" s="89" t="str">
        <f>IFERROR(VLOOKUP('ANA SAYFA'!$L$35&amp;ROWS('ANA SAYFA'!$B$40:J54),KİLŞİLER!$E$4:$H$83,4,0),"")</f>
        <v/>
      </c>
      <c r="M54" s="87"/>
      <c r="N54" s="111">
        <v>15</v>
      </c>
      <c r="O54" s="88" t="str">
        <f>IFERROR(VLOOKUP('ANA SAYFA'!$P$35&amp;ROWS('ANA SAYFA'!$B$40:N54),KİLŞİLER!$E$4:$H$83,3,0),"")</f>
        <v/>
      </c>
      <c r="P54" s="109" t="str">
        <f>IFERROR(VLOOKUP('ANA SAYFA'!$P$35&amp;ROWS('ANA SAYFA'!$B$40:N54),KİLŞİLER!$E$4:$H$83,4,0),"")</f>
        <v/>
      </c>
      <c r="Q54" s="87"/>
      <c r="R54" s="110">
        <v>15</v>
      </c>
      <c r="S54" s="88" t="str">
        <f>IFERROR(VLOOKUP('ANA SAYFA'!$T$35&amp;ROWS('ANA SAYFA'!$B$40:R54),KİLŞİLER!$E$4:$H$83,3,0),"")</f>
        <v/>
      </c>
      <c r="T54" s="109" t="str">
        <f>IFERROR(VLOOKUP('ANA SAYFA'!$T$35&amp;ROWS('ANA SAYFA'!$B$40:R54),KİLŞİLER!$E$4:$H$83,4,0),"")</f>
        <v/>
      </c>
      <c r="U54" s="75"/>
    </row>
    <row r="55" spans="1:23" ht="15" customHeight="1" thickBot="1" x14ac:dyDescent="0.3">
      <c r="A55" s="72"/>
      <c r="B55" s="94">
        <v>16</v>
      </c>
      <c r="C55" s="108" t="str">
        <f>IFERROR(VLOOKUP('ANA SAYFA'!$D$35&amp;ROWS('ANA SAYFA'!$B$40:B55),KİLŞİLER!$E$4:$H$83,3,0),"")</f>
        <v/>
      </c>
      <c r="D55" s="109" t="str">
        <f>IFERROR(VLOOKUP('ANA SAYFA'!$D$35&amp;ROWS('ANA SAYFA'!$B$40:B55),KİLŞİLER!$E$4:$H$83,4,0),"")</f>
        <v/>
      </c>
      <c r="E55" s="83"/>
      <c r="F55" s="112">
        <v>16</v>
      </c>
      <c r="G55" s="88" t="str">
        <f>IFERROR(VLOOKUP('ANA SAYFA'!$H$35&amp;ROWS('ANA SAYFA'!$B$40:F55),KİLŞİLER!$E$4:$H$83,3,0),"")</f>
        <v/>
      </c>
      <c r="H55" s="89" t="str">
        <f>IFERROR(VLOOKUP('ANA SAYFA'!$H$35&amp;ROWS('ANA SAYFA'!$B$40:F55),KİLŞİLER!$E$4:$H$83,4,0),"")</f>
        <v/>
      </c>
      <c r="I55" s="91"/>
      <c r="J55" s="113">
        <v>16</v>
      </c>
      <c r="K55" s="88" t="str">
        <f>IFERROR(VLOOKUP('ANA SAYFA'!$L$35&amp;ROWS('ANA SAYFA'!$B$40:J55),KİLŞİLER!$E$4:$H$83,3,0),"")</f>
        <v/>
      </c>
      <c r="L55" s="89" t="str">
        <f>IFERROR(VLOOKUP('ANA SAYFA'!$L$35&amp;ROWS('ANA SAYFA'!$B$40:J55),KİLŞİLER!$E$4:$H$83,4,0),"")</f>
        <v/>
      </c>
      <c r="M55" s="87"/>
      <c r="N55" s="113">
        <v>16</v>
      </c>
      <c r="O55" s="88" t="str">
        <f>IFERROR(VLOOKUP('ANA SAYFA'!$P$35&amp;ROWS('ANA SAYFA'!$B$40:N55),KİLŞİLER!$E$4:$H$83,3,0),"")</f>
        <v/>
      </c>
      <c r="P55" s="109" t="str">
        <f>IFERROR(VLOOKUP('ANA SAYFA'!$P$35&amp;ROWS('ANA SAYFA'!$B$40:N55),KİLŞİLER!$E$4:$H$83,4,0),"")</f>
        <v/>
      </c>
      <c r="Q55" s="87"/>
      <c r="R55" s="112">
        <v>16</v>
      </c>
      <c r="S55" s="88" t="str">
        <f>IFERROR(VLOOKUP('ANA SAYFA'!$T$35&amp;ROWS('ANA SAYFA'!$B$40:R55),KİLŞİLER!$E$4:$H$83,3,0),"")</f>
        <v/>
      </c>
      <c r="T55" s="109" t="str">
        <f>IFERROR(VLOOKUP('ANA SAYFA'!$T$35&amp;ROWS('ANA SAYFA'!$B$40:R55),KİLŞİLER!$E$4:$H$83,4,0),"")</f>
        <v/>
      </c>
      <c r="U55" s="75"/>
    </row>
    <row r="56" spans="1:23" s="99" customFormat="1" ht="18" customHeight="1" thickBot="1" x14ac:dyDescent="0.3">
      <c r="A56" s="96"/>
      <c r="B56" s="234" t="s">
        <v>63</v>
      </c>
      <c r="C56" s="235"/>
      <c r="D56" s="236"/>
      <c r="E56" s="97"/>
      <c r="F56" s="234" t="s">
        <v>64</v>
      </c>
      <c r="G56" s="235"/>
      <c r="H56" s="236"/>
      <c r="I56" s="97"/>
      <c r="J56" s="234" t="s">
        <v>65</v>
      </c>
      <c r="K56" s="235"/>
      <c r="L56" s="236"/>
      <c r="M56" s="97"/>
      <c r="N56" s="234" t="s">
        <v>66</v>
      </c>
      <c r="O56" s="235"/>
      <c r="P56" s="236"/>
      <c r="Q56" s="97"/>
      <c r="R56" s="234" t="s">
        <v>67</v>
      </c>
      <c r="S56" s="235"/>
      <c r="T56" s="236"/>
      <c r="U56" s="98"/>
      <c r="W56" s="137"/>
    </row>
    <row r="57" spans="1:23" ht="38.25" customHeight="1" thickBot="1" x14ac:dyDescent="0.3">
      <c r="A57" s="61"/>
      <c r="B57" s="100"/>
      <c r="C57" s="100"/>
      <c r="D57" s="100"/>
      <c r="E57" s="101"/>
      <c r="F57" s="100"/>
      <c r="G57" s="100"/>
      <c r="H57" s="100"/>
      <c r="I57" s="101"/>
      <c r="J57" s="100"/>
      <c r="K57" s="100"/>
      <c r="L57" s="100"/>
      <c r="M57" s="101"/>
      <c r="N57" s="100"/>
      <c r="O57" s="100"/>
      <c r="P57" s="100"/>
      <c r="Q57" s="101"/>
      <c r="R57" s="100"/>
      <c r="S57" s="100"/>
      <c r="T57" s="100"/>
      <c r="U57" s="66"/>
    </row>
    <row r="58" spans="1:23" ht="38.25" customHeight="1" thickBot="1" x14ac:dyDescent="0.3">
      <c r="A58" s="51"/>
      <c r="B58" s="52"/>
      <c r="C58" s="114"/>
      <c r="D58" s="114"/>
      <c r="E58" s="114"/>
      <c r="F58" s="114"/>
      <c r="G58" s="115"/>
      <c r="H58" s="115"/>
      <c r="I58" s="115"/>
      <c r="J58" s="115"/>
      <c r="K58" s="115"/>
      <c r="L58" s="115"/>
      <c r="M58" s="115"/>
      <c r="N58" s="115"/>
      <c r="O58" s="115"/>
      <c r="P58" s="52"/>
      <c r="Q58" s="52"/>
      <c r="R58" s="52"/>
      <c r="S58" s="52"/>
      <c r="T58" s="52"/>
      <c r="U58" s="53"/>
    </row>
    <row r="59" spans="1:23" ht="15" customHeight="1" x14ac:dyDescent="0.25">
      <c r="A59" s="55"/>
      <c r="B59" s="253" t="s">
        <v>96</v>
      </c>
      <c r="C59" s="254"/>
      <c r="D59" s="69" t="s">
        <v>86</v>
      </c>
      <c r="E59" s="116"/>
      <c r="F59" s="232" t="s">
        <v>96</v>
      </c>
      <c r="G59" s="233"/>
      <c r="H59" s="69" t="s">
        <v>87</v>
      </c>
      <c r="I59" s="117"/>
      <c r="J59" s="253" t="s">
        <v>96</v>
      </c>
      <c r="K59" s="254"/>
      <c r="L59" s="69" t="s">
        <v>88</v>
      </c>
      <c r="M59" s="117"/>
      <c r="N59" s="253" t="s">
        <v>96</v>
      </c>
      <c r="O59" s="254"/>
      <c r="P59" s="69" t="s">
        <v>89</v>
      </c>
      <c r="R59" s="253" t="s">
        <v>96</v>
      </c>
      <c r="S59" s="254"/>
      <c r="T59" s="69" t="s">
        <v>90</v>
      </c>
      <c r="U59" s="56"/>
    </row>
    <row r="60" spans="1:23" s="76" customFormat="1" ht="36" customHeight="1" x14ac:dyDescent="0.25">
      <c r="A60" s="72"/>
      <c r="B60" s="251" t="s">
        <v>43</v>
      </c>
      <c r="C60" s="252"/>
      <c r="D60" s="73" t="s">
        <v>276</v>
      </c>
      <c r="E60" s="74"/>
      <c r="F60" s="251" t="s">
        <v>43</v>
      </c>
      <c r="G60" s="252"/>
      <c r="H60" s="73" t="s">
        <v>213</v>
      </c>
      <c r="I60" s="74"/>
      <c r="J60" s="251" t="s">
        <v>43</v>
      </c>
      <c r="K60" s="252"/>
      <c r="L60" s="73" t="s">
        <v>203</v>
      </c>
      <c r="M60" s="74"/>
      <c r="N60" s="251" t="s">
        <v>43</v>
      </c>
      <c r="O60" s="252"/>
      <c r="P60" s="73" t="s">
        <v>166</v>
      </c>
      <c r="Q60" s="74"/>
      <c r="R60" s="251" t="s">
        <v>43</v>
      </c>
      <c r="S60" s="252"/>
      <c r="T60" s="73" t="s">
        <v>247</v>
      </c>
      <c r="U60" s="75"/>
      <c r="W60" s="131"/>
    </row>
    <row r="61" spans="1:23" ht="17.25" customHeight="1" x14ac:dyDescent="0.25">
      <c r="A61" s="55"/>
      <c r="B61" s="247" t="s">
        <v>54</v>
      </c>
      <c r="C61" s="248"/>
      <c r="D61" s="118" t="str">
        <f>VLOOKUP(D60,'ŞÖFÖR VE SERVİS BİL.'!B3:E32,2,0)</f>
        <v>YILMAZ</v>
      </c>
      <c r="E61" s="78"/>
      <c r="F61" s="247" t="s">
        <v>54</v>
      </c>
      <c r="G61" s="248"/>
      <c r="H61" s="118">
        <f>VLOOKUP(H60,'ŞÖFÖR VE SERVİS BİL.'!B3:E32,2,0)</f>
        <v>0</v>
      </c>
      <c r="I61" s="78"/>
      <c r="J61" s="247" t="s">
        <v>54</v>
      </c>
      <c r="K61" s="248"/>
      <c r="L61" s="118" t="e">
        <f>VLOOKUP(L60,'ŞÖFÖR VE SERVİS BİL.'!B3:E32,2,0)</f>
        <v>#N/A</v>
      </c>
      <c r="M61" s="78"/>
      <c r="N61" s="247" t="s">
        <v>54</v>
      </c>
      <c r="O61" s="248"/>
      <c r="P61" s="118" t="str">
        <f>VLOOKUP(P60,'ŞÖFÖR VE SERVİS BİL.'!B3:E32,2,0)</f>
        <v>RECEP ERDOĞAN</v>
      </c>
      <c r="Q61" s="78"/>
      <c r="R61" s="247" t="s">
        <v>54</v>
      </c>
      <c r="S61" s="248"/>
      <c r="T61" s="118">
        <f>VLOOKUP(T60,'ŞÖFÖR VE SERVİS BİL.'!B3:E32,2,0)</f>
        <v>0</v>
      </c>
      <c r="U61" s="56"/>
    </row>
    <row r="62" spans="1:23" ht="17.25" customHeight="1" x14ac:dyDescent="0.25">
      <c r="A62" s="55">
        <v>0</v>
      </c>
      <c r="B62" s="245" t="s">
        <v>56</v>
      </c>
      <c r="C62" s="246"/>
      <c r="D62" s="119">
        <f>VLOOKUP(D60,'ŞÖFÖR VE SERVİS BİL.'!B3:E32,4,0)</f>
        <v>0</v>
      </c>
      <c r="E62" s="78"/>
      <c r="F62" s="247" t="s">
        <v>56</v>
      </c>
      <c r="G62" s="248"/>
      <c r="H62" s="119">
        <f>VLOOKUP(H60,'ŞÖFÖR VE SERVİS BİL.'!B3:E32,4,0)</f>
        <v>0</v>
      </c>
      <c r="I62" s="78"/>
      <c r="J62" s="245" t="s">
        <v>56</v>
      </c>
      <c r="K62" s="246"/>
      <c r="L62" s="118" t="e">
        <f>VLOOKUP(L60,'ŞÖFÖR VE SERVİS BİL.'!B3:E32,4,0)</f>
        <v>#N/A</v>
      </c>
      <c r="M62" s="78"/>
      <c r="N62" s="245" t="s">
        <v>56</v>
      </c>
      <c r="O62" s="246"/>
      <c r="P62" s="119">
        <f>VLOOKUP(P60,'ŞÖFÖR VE SERVİS BİL.'!B3:E32,4,0)</f>
        <v>5379141176</v>
      </c>
      <c r="Q62" s="78"/>
      <c r="R62" s="245" t="s">
        <v>56</v>
      </c>
      <c r="S62" s="246"/>
      <c r="T62" s="119">
        <f>VLOOKUP(T60,'ŞÖFÖR VE SERVİS BİL.'!B3:E32,4,0)</f>
        <v>0</v>
      </c>
      <c r="U62" s="56"/>
    </row>
    <row r="63" spans="1:23" ht="17.25" customHeight="1" thickBot="1" x14ac:dyDescent="0.3">
      <c r="A63" s="55"/>
      <c r="B63" s="245" t="s">
        <v>55</v>
      </c>
      <c r="C63" s="246"/>
      <c r="D63" s="118">
        <f>VLOOKUP(D60,'ŞÖFÖR VE SERVİS BİL.'!B3:E32,3,0)</f>
        <v>0</v>
      </c>
      <c r="E63" s="78"/>
      <c r="F63" s="249" t="s">
        <v>55</v>
      </c>
      <c r="G63" s="250"/>
      <c r="H63" s="119">
        <f>VLOOKUP(H60,'ŞÖFÖR VE SERVİS BİL.'!B3:E32,3,0)</f>
        <v>0</v>
      </c>
      <c r="I63" s="78"/>
      <c r="J63" s="245" t="s">
        <v>55</v>
      </c>
      <c r="K63" s="246"/>
      <c r="L63" s="118" t="e">
        <f>VLOOKUP(L60,'ŞÖFÖR VE SERVİS BİL.'!B3:E32,3,0)</f>
        <v>#N/A</v>
      </c>
      <c r="M63" s="78"/>
      <c r="N63" s="245" t="s">
        <v>55</v>
      </c>
      <c r="O63" s="246"/>
      <c r="P63" s="118" t="str">
        <f>VLOOKUP(P60,'ŞÖFÖR VE SERVİS BİL.'!B3:E32,3,0)</f>
        <v>38 S 7631</v>
      </c>
      <c r="Q63" s="78"/>
      <c r="R63" s="245" t="s">
        <v>55</v>
      </c>
      <c r="S63" s="246"/>
      <c r="T63" s="118">
        <f>VLOOKUP(T60,'ŞÖFÖR VE SERVİS BİL.'!B3:E32,3,0)</f>
        <v>0</v>
      </c>
      <c r="U63" s="56"/>
    </row>
    <row r="64" spans="1:23" ht="15" customHeight="1" x14ac:dyDescent="0.25">
      <c r="A64" s="55"/>
      <c r="B64" s="84" t="s">
        <v>53</v>
      </c>
      <c r="C64" s="85" t="s">
        <v>0</v>
      </c>
      <c r="D64" s="86" t="s">
        <v>1</v>
      </c>
      <c r="E64" s="83"/>
      <c r="F64" s="84" t="s">
        <v>53</v>
      </c>
      <c r="G64" s="85" t="s">
        <v>0</v>
      </c>
      <c r="H64" s="86" t="s">
        <v>1</v>
      </c>
      <c r="I64" s="76"/>
      <c r="J64" s="84" t="s">
        <v>53</v>
      </c>
      <c r="K64" s="85" t="s">
        <v>0</v>
      </c>
      <c r="L64" s="86" t="s">
        <v>1</v>
      </c>
      <c r="M64" s="76"/>
      <c r="N64" s="84" t="s">
        <v>53</v>
      </c>
      <c r="O64" s="85" t="s">
        <v>0</v>
      </c>
      <c r="P64" s="86" t="s">
        <v>1</v>
      </c>
      <c r="Q64" s="87"/>
      <c r="R64" s="84" t="s">
        <v>53</v>
      </c>
      <c r="S64" s="85" t="s">
        <v>0</v>
      </c>
      <c r="T64" s="86" t="s">
        <v>1</v>
      </c>
      <c r="U64" s="56"/>
    </row>
    <row r="65" spans="1:21" ht="15" customHeight="1" x14ac:dyDescent="0.25">
      <c r="A65" s="55"/>
      <c r="B65" s="90">
        <v>1</v>
      </c>
      <c r="C65" s="88" t="s">
        <v>439</v>
      </c>
      <c r="D65" s="89" t="str">
        <f>IFERROR(VLOOKUP('ANA SAYFA'!$D$60&amp;ROWS('ANA SAYFA'!$B$65:B65),KİLŞİLER!$E$4:$H$83,4,0),"")</f>
        <v>AHMET EREN ÖZCAN</v>
      </c>
      <c r="E65" s="83"/>
      <c r="F65" s="90">
        <v>1</v>
      </c>
      <c r="G65" s="88" t="s">
        <v>432</v>
      </c>
      <c r="H65" s="89" t="s">
        <v>413</v>
      </c>
      <c r="I65" s="83"/>
      <c r="J65" s="90">
        <v>1</v>
      </c>
      <c r="K65" s="88" t="s">
        <v>428</v>
      </c>
      <c r="L65" s="89" t="str">
        <f>IFERROR(VLOOKUP('ANA SAYFA'!$L$60&amp;ROWS('ANA SAYFA'!$B$65:J65),KİLŞİLER!$E$4:$H$83,4,0),"")</f>
        <v>AHMET EFE AFŞAR</v>
      </c>
      <c r="M65" s="83"/>
      <c r="N65" s="90">
        <v>1</v>
      </c>
      <c r="O65" s="88" t="s">
        <v>441</v>
      </c>
      <c r="P65" s="89" t="str">
        <f>IFERROR(VLOOKUP('ANA SAYFA'!$P$60&amp;ROWS('ANA SAYFA'!$B$65:N65),KİLŞİLER!$E$4:$H$83,4,0),"")</f>
        <v>HASAN YOZGATLI</v>
      </c>
      <c r="Q65" s="87"/>
      <c r="R65" s="90">
        <v>1</v>
      </c>
      <c r="S65" s="88" t="s">
        <v>442</v>
      </c>
      <c r="T65" s="89" t="str">
        <f>IFERROR(VLOOKUP('ANA SAYFA'!$T$60&amp;ROWS('ANA SAYFA'!$B$65:R65),KİLŞİLER!$E$4:$H$83,4,0),"")</f>
        <v>MEVLÜT BERK</v>
      </c>
      <c r="U65" s="56"/>
    </row>
    <row r="66" spans="1:21" ht="15" customHeight="1" x14ac:dyDescent="0.25">
      <c r="A66" s="55"/>
      <c r="B66" s="90">
        <v>2</v>
      </c>
      <c r="C66" s="88" t="s">
        <v>439</v>
      </c>
      <c r="D66" s="89" t="str">
        <f>IFERROR(VLOOKUP('ANA SAYFA'!$D$60&amp;ROWS('ANA SAYFA'!$B$65:B66),KİLŞİLER!$E$4:$H$83,4,0),"")</f>
        <v>YUSUF ALP ERKİN</v>
      </c>
      <c r="E66" s="83"/>
      <c r="F66" s="90">
        <v>2</v>
      </c>
      <c r="G66" s="88" t="s">
        <v>433</v>
      </c>
      <c r="H66" s="89" t="s">
        <v>414</v>
      </c>
      <c r="I66" s="83"/>
      <c r="J66" s="90">
        <v>2</v>
      </c>
      <c r="K66" s="88" t="s">
        <v>405</v>
      </c>
      <c r="L66" s="89" t="str">
        <f>IFERROR(VLOOKUP('ANA SAYFA'!$L$60&amp;ROWS('ANA SAYFA'!$B$65:J66),KİLŞİLER!$E$4:$H$83,4,0),"")</f>
        <v>ERDEM ŞİMŞEK</v>
      </c>
      <c r="M66" s="83"/>
      <c r="N66" s="90">
        <v>2</v>
      </c>
      <c r="O66" s="88" t="s">
        <v>431</v>
      </c>
      <c r="P66" s="89" t="str">
        <f>IFERROR(VLOOKUP('ANA SAYFA'!$P$60&amp;ROWS('ANA SAYFA'!$B$65:N66),KİLŞİLER!$E$4:$H$83,4,0),"")</f>
        <v>MUSTAFA YÜCELER</v>
      </c>
      <c r="Q66" s="87"/>
      <c r="R66" s="90">
        <v>2</v>
      </c>
      <c r="S66" s="88" t="str">
        <f>IFERROR(VLOOKUP('ANA SAYFA'!$T$60&amp;ROWS('ANA SAYFA'!$B$65:R66),KİLŞİLER!$E$4:$H$83,3,0),"")</f>
        <v/>
      </c>
      <c r="T66" s="89" t="str">
        <f>IFERROR(VLOOKUP('ANA SAYFA'!$T$60&amp;ROWS('ANA SAYFA'!$B$65:R66),KİLŞİLER!$E$4:$H$83,4,0),"")</f>
        <v/>
      </c>
      <c r="U66" s="56"/>
    </row>
    <row r="67" spans="1:21" ht="15" customHeight="1" x14ac:dyDescent="0.25">
      <c r="A67" s="55"/>
      <c r="B67" s="90">
        <v>3</v>
      </c>
      <c r="C67" s="88" t="s">
        <v>440</v>
      </c>
      <c r="D67" s="89" t="str">
        <f>IFERROR(VLOOKUP('ANA SAYFA'!$D$60&amp;ROWS('ANA SAYFA'!$B$65:B67),KİLŞİLER!$E$4:$H$83,4,0),"")</f>
        <v>EMİRHAN TOYBIYIK</v>
      </c>
      <c r="E67" s="83"/>
      <c r="F67" s="90">
        <v>3</v>
      </c>
      <c r="G67" s="88" t="str">
        <f>IFERROR(VLOOKUP('ANA SAYFA'!$H$60&amp;ROWS('ANA SAYFA'!$B$65:F67),KİLŞİLER!$E$4:$H$83,3,0),"")</f>
        <v/>
      </c>
      <c r="H67" s="89" t="str">
        <f>IFERROR(VLOOKUP('ANA SAYFA'!$H$60&amp;ROWS('ANA SAYFA'!$B$65:F67),KİLŞİLER!$E$4:$H$83,4,0),"")</f>
        <v/>
      </c>
      <c r="I67" s="83"/>
      <c r="J67" s="90">
        <v>3</v>
      </c>
      <c r="K67" s="88" t="str">
        <f>IFERROR(VLOOKUP('ANA SAYFA'!$L$60&amp;ROWS('ANA SAYFA'!$B$65:J67),KİLŞİLER!$E$4:$H$83,3,0),"")</f>
        <v/>
      </c>
      <c r="L67" s="89" t="str">
        <f>IFERROR(VLOOKUP('ANA SAYFA'!$L$60&amp;ROWS('ANA SAYFA'!$B$65:J67),KİLŞİLER!$E$4:$H$83,4,0),"")</f>
        <v/>
      </c>
      <c r="M67" s="83"/>
      <c r="N67" s="90">
        <v>3</v>
      </c>
      <c r="O67" s="88" t="s">
        <v>433</v>
      </c>
      <c r="P67" s="89" t="str">
        <f>IFERROR(VLOOKUP('ANA SAYFA'!$P$60&amp;ROWS('ANA SAYFA'!$B$65:N67),KİLŞİLER!$E$4:$H$83,4,0),"")</f>
        <v>ESAT DOĞAN</v>
      </c>
      <c r="Q67" s="87"/>
      <c r="R67" s="90">
        <v>3</v>
      </c>
      <c r="S67" s="88" t="str">
        <f>IFERROR(VLOOKUP('ANA SAYFA'!$T$60&amp;ROWS('ANA SAYFA'!$B$65:R67),KİLŞİLER!$E$4:$H$83,3,0),"")</f>
        <v/>
      </c>
      <c r="T67" s="89" t="str">
        <f>IFERROR(VLOOKUP('ANA SAYFA'!$T$60&amp;ROWS('ANA SAYFA'!$B$65:R67),KİLŞİLER!$E$4:$H$83,4,0),"")</f>
        <v/>
      </c>
      <c r="U67" s="56"/>
    </row>
    <row r="68" spans="1:21" ht="15" customHeight="1" x14ac:dyDescent="0.25">
      <c r="A68" s="55"/>
      <c r="B68" s="90">
        <v>4</v>
      </c>
      <c r="C68" s="88" t="s">
        <v>426</v>
      </c>
      <c r="D68" s="89" t="str">
        <f>IFERROR(VLOOKUP('ANA SAYFA'!$D$60&amp;ROWS('ANA SAYFA'!$B$65:B68),KİLŞİLER!$E$4:$H$83,4,0),"")</f>
        <v>AHMET TOKER</v>
      </c>
      <c r="E68" s="83"/>
      <c r="F68" s="90">
        <v>4</v>
      </c>
      <c r="G68" s="88" t="str">
        <f>IFERROR(VLOOKUP('ANA SAYFA'!$H$60&amp;ROWS('ANA SAYFA'!$B$65:F68),KİLŞİLER!$E$4:$H$83,3,0),"")</f>
        <v/>
      </c>
      <c r="H68" s="89" t="str">
        <f>IFERROR(VLOOKUP('ANA SAYFA'!$H$60&amp;ROWS('ANA SAYFA'!$B$65:F68),KİLŞİLER!$E$4:$H$83,4,0),"")</f>
        <v/>
      </c>
      <c r="I68" s="83"/>
      <c r="J68" s="90">
        <v>4</v>
      </c>
      <c r="K68" s="88" t="str">
        <f>IFERROR(VLOOKUP('ANA SAYFA'!$L$60&amp;ROWS('ANA SAYFA'!$B$65:J68),KİLŞİLER!$E$4:$H$83,3,0),"")</f>
        <v/>
      </c>
      <c r="L68" s="89" t="str">
        <f>IFERROR(VLOOKUP('ANA SAYFA'!$L$60&amp;ROWS('ANA SAYFA'!$B$65:J68),KİLŞİLER!$E$4:$H$83,4,0),"")</f>
        <v/>
      </c>
      <c r="M68" s="83"/>
      <c r="N68" s="90">
        <v>4</v>
      </c>
      <c r="O68" s="88" t="s">
        <v>436</v>
      </c>
      <c r="P68" s="89" t="str">
        <f>IFERROR(VLOOKUP('ANA SAYFA'!$P$60&amp;ROWS('ANA SAYFA'!$B$65:N68),KİLŞİLER!$E$4:$H$83,4,0),"")</f>
        <v>MERT CAN DEVELİOĞLU</v>
      </c>
      <c r="Q68" s="87"/>
      <c r="R68" s="90">
        <v>4</v>
      </c>
      <c r="S68" s="88" t="str">
        <f>IFERROR(VLOOKUP('ANA SAYFA'!$T$60&amp;ROWS('ANA SAYFA'!$B$65:R68),KİLŞİLER!$E$4:$H$83,3,0),"")</f>
        <v/>
      </c>
      <c r="T68" s="89" t="str">
        <f>IFERROR(VLOOKUP('ANA SAYFA'!$T$60&amp;ROWS('ANA SAYFA'!$B$65:R68),KİLŞİLER!$E$4:$H$83,4,0),"")</f>
        <v/>
      </c>
      <c r="U68" s="56"/>
    </row>
    <row r="69" spans="1:21" ht="15" customHeight="1" x14ac:dyDescent="0.25">
      <c r="A69" s="55"/>
      <c r="B69" s="90">
        <v>5</v>
      </c>
      <c r="C69" s="88" t="s">
        <v>425</v>
      </c>
      <c r="D69" s="89" t="str">
        <f>IFERROR(VLOOKUP('ANA SAYFA'!$D$60&amp;ROWS('ANA SAYFA'!$B$65:B69),KİLŞİLER!$E$4:$H$83,4,0),"")</f>
        <v>ERAY TOKER</v>
      </c>
      <c r="E69" s="83"/>
      <c r="F69" s="90">
        <v>5</v>
      </c>
      <c r="G69" s="88" t="str">
        <f>IFERROR(VLOOKUP('ANA SAYFA'!$H$60&amp;ROWS('ANA SAYFA'!$B$65:F69),KİLŞİLER!$E$4:$H$83,3,0),"")</f>
        <v/>
      </c>
      <c r="H69" s="89" t="str">
        <f>IFERROR(VLOOKUP('ANA SAYFA'!$H$60&amp;ROWS('ANA SAYFA'!$B$65:F69),KİLŞİLER!$E$4:$H$83,4,0),"")</f>
        <v/>
      </c>
      <c r="I69" s="83"/>
      <c r="J69" s="90">
        <v>5</v>
      </c>
      <c r="K69" s="88" t="str">
        <f>IFERROR(VLOOKUP('ANA SAYFA'!$L$60&amp;ROWS('ANA SAYFA'!$B$65:J69),KİLŞİLER!$E$4:$H$83,3,0),"")</f>
        <v/>
      </c>
      <c r="L69" s="89" t="str">
        <f>IFERROR(VLOOKUP('ANA SAYFA'!$L$60&amp;ROWS('ANA SAYFA'!$B$65:J69),KİLŞİLER!$E$4:$H$83,4,0),"")</f>
        <v/>
      </c>
      <c r="M69" s="83"/>
      <c r="N69" s="90">
        <v>5</v>
      </c>
      <c r="O69" s="88" t="str">
        <f>IFERROR(VLOOKUP('ANA SAYFA'!$P$60&amp;ROWS('ANA SAYFA'!$B$65:N69),KİLŞİLER!$E$4:$H$83,3,0),"")</f>
        <v/>
      </c>
      <c r="P69" s="89" t="str">
        <f>IFERROR(VLOOKUP('ANA SAYFA'!$P$60&amp;ROWS('ANA SAYFA'!$B$65:N69),KİLŞİLER!$E$4:$H$83,4,0),"")</f>
        <v/>
      </c>
      <c r="Q69" s="87"/>
      <c r="R69" s="90">
        <v>5</v>
      </c>
      <c r="S69" s="88" t="str">
        <f>IFERROR(VLOOKUP('ANA SAYFA'!$T$60&amp;ROWS('ANA SAYFA'!$B$65:R69),KİLŞİLER!$E$4:$H$83,3,0),"")</f>
        <v/>
      </c>
      <c r="T69" s="89" t="str">
        <f>IFERROR(VLOOKUP('ANA SAYFA'!$T$60&amp;ROWS('ANA SAYFA'!$B$65:R69),KİLŞİLER!$E$4:$H$83,4,0),"")</f>
        <v/>
      </c>
      <c r="U69" s="56"/>
    </row>
    <row r="70" spans="1:21" ht="15" customHeight="1" x14ac:dyDescent="0.25">
      <c r="A70" s="55"/>
      <c r="B70" s="90">
        <v>6</v>
      </c>
      <c r="C70" s="88" t="str">
        <f>IFERROR(VLOOKUP('ANA SAYFA'!$D$60&amp;ROWS('ANA SAYFA'!$B$65:B70),KİLŞİLER!$E$4:$H$83,3,0),"")</f>
        <v/>
      </c>
      <c r="D70" s="89" t="str">
        <f>IFERROR(VLOOKUP('ANA SAYFA'!$D$60&amp;ROWS('ANA SAYFA'!$B$65:B70),KİLŞİLER!$E$4:$H$83,4,0),"")</f>
        <v/>
      </c>
      <c r="E70" s="83"/>
      <c r="F70" s="90">
        <v>6</v>
      </c>
      <c r="G70" s="88" t="str">
        <f>IFERROR(VLOOKUP('ANA SAYFA'!$H$60&amp;ROWS('ANA SAYFA'!$B$65:F70),KİLŞİLER!$E$4:$H$83,3,0),"")</f>
        <v/>
      </c>
      <c r="H70" s="89" t="str">
        <f>IFERROR(VLOOKUP('ANA SAYFA'!$H$60&amp;ROWS('ANA SAYFA'!$B$65:F70),KİLŞİLER!$E$4:$H$83,4,0),"")</f>
        <v/>
      </c>
      <c r="I70" s="83"/>
      <c r="J70" s="90">
        <v>6</v>
      </c>
      <c r="K70" s="88" t="str">
        <f>IFERROR(VLOOKUP('ANA SAYFA'!$L$60&amp;ROWS('ANA SAYFA'!$B$65:J70),KİLŞİLER!$E$4:$H$83,3,0),"")</f>
        <v/>
      </c>
      <c r="L70" s="89" t="str">
        <f>IFERROR(VLOOKUP('ANA SAYFA'!$L$60&amp;ROWS('ANA SAYFA'!$B$65:J70),KİLŞİLER!$E$4:$H$83,4,0),"")</f>
        <v/>
      </c>
      <c r="M70" s="83"/>
      <c r="N70" s="90">
        <v>6</v>
      </c>
      <c r="O70" s="88" t="str">
        <f>IFERROR(VLOOKUP('ANA SAYFA'!$P$60&amp;ROWS('ANA SAYFA'!$B$65:N70),KİLŞİLER!$E$4:$H$83,3,0),"")</f>
        <v/>
      </c>
      <c r="P70" s="89" t="str">
        <f>IFERROR(VLOOKUP('ANA SAYFA'!$P$60&amp;ROWS('ANA SAYFA'!$B$65:N70),KİLŞİLER!$E$4:$H$83,4,0),"")</f>
        <v/>
      </c>
      <c r="Q70" s="87"/>
      <c r="R70" s="90">
        <v>6</v>
      </c>
      <c r="S70" s="88" t="str">
        <f>IFERROR(VLOOKUP('ANA SAYFA'!$T$60&amp;ROWS('ANA SAYFA'!$B$65:R70),KİLŞİLER!$E$4:$H$83,3,0),"")</f>
        <v/>
      </c>
      <c r="T70" s="89" t="str">
        <f>IFERROR(VLOOKUP('ANA SAYFA'!$T$60&amp;ROWS('ANA SAYFA'!$B$65:R70),KİLŞİLER!$E$4:$H$83,4,0),"")</f>
        <v/>
      </c>
      <c r="U70" s="56"/>
    </row>
    <row r="71" spans="1:21" ht="15" customHeight="1" x14ac:dyDescent="0.25">
      <c r="A71" s="55"/>
      <c r="B71" s="90">
        <v>7</v>
      </c>
      <c r="C71" s="88" t="str">
        <f>IFERROR(VLOOKUP('ANA SAYFA'!$D$60&amp;ROWS('ANA SAYFA'!$B$65:B71),KİLŞİLER!$E$4:$H$83,3,0),"")</f>
        <v/>
      </c>
      <c r="D71" s="89" t="str">
        <f>IFERROR(VLOOKUP('ANA SAYFA'!$D$60&amp;ROWS('ANA SAYFA'!$B$65:B71),KİLŞİLER!$E$4:$H$83,4,0),"")</f>
        <v/>
      </c>
      <c r="E71" s="83"/>
      <c r="F71" s="90">
        <v>7</v>
      </c>
      <c r="G71" s="88" t="str">
        <f>IFERROR(VLOOKUP('ANA SAYFA'!$H$60&amp;ROWS('ANA SAYFA'!$B$65:F71),KİLŞİLER!$E$4:$H$83,3,0),"")</f>
        <v/>
      </c>
      <c r="H71" s="89" t="str">
        <f>IFERROR(VLOOKUP('ANA SAYFA'!$H$60&amp;ROWS('ANA SAYFA'!$B$65:F71),KİLŞİLER!$E$4:$H$83,4,0),"")</f>
        <v/>
      </c>
      <c r="I71" s="83"/>
      <c r="J71" s="90">
        <v>7</v>
      </c>
      <c r="K71" s="88" t="str">
        <f>IFERROR(VLOOKUP('ANA SAYFA'!$L$60&amp;ROWS('ANA SAYFA'!$B$65:J71),KİLŞİLER!$E$4:$H$83,3,0),"")</f>
        <v/>
      </c>
      <c r="L71" s="89" t="str">
        <f>IFERROR(VLOOKUP('ANA SAYFA'!$L$60&amp;ROWS('ANA SAYFA'!$B$65:J71),KİLŞİLER!$E$4:$H$83,4,0),"")</f>
        <v/>
      </c>
      <c r="M71" s="83"/>
      <c r="N71" s="90">
        <v>7</v>
      </c>
      <c r="O71" s="88" t="str">
        <f>IFERROR(VLOOKUP('ANA SAYFA'!$P$60&amp;ROWS('ANA SAYFA'!$B$65:N71),KİLŞİLER!$E$4:$H$83,3,0),"")</f>
        <v/>
      </c>
      <c r="P71" s="89" t="str">
        <f>IFERROR(VLOOKUP('ANA SAYFA'!$P$60&amp;ROWS('ANA SAYFA'!$B$65:N71),KİLŞİLER!$E$4:$H$83,4,0),"")</f>
        <v/>
      </c>
      <c r="Q71" s="87"/>
      <c r="R71" s="90">
        <v>7</v>
      </c>
      <c r="S71" s="88" t="str">
        <f>IFERROR(VLOOKUP('ANA SAYFA'!$T$60&amp;ROWS('ANA SAYFA'!$B$65:R71),KİLŞİLER!$E$4:$H$83,3,0),"")</f>
        <v/>
      </c>
      <c r="T71" s="89" t="str">
        <f>IFERROR(VLOOKUP('ANA SAYFA'!$T$60&amp;ROWS('ANA SAYFA'!$B$65:R71),KİLŞİLER!$E$4:$H$83,4,0),"")</f>
        <v/>
      </c>
      <c r="U71" s="56"/>
    </row>
    <row r="72" spans="1:21" ht="15" customHeight="1" x14ac:dyDescent="0.25">
      <c r="A72" s="55"/>
      <c r="B72" s="90">
        <v>8</v>
      </c>
      <c r="C72" s="88" t="str">
        <f>IFERROR(VLOOKUP('ANA SAYFA'!$D$60&amp;ROWS('ANA SAYFA'!$B$65:B72),KİLŞİLER!$E$4:$H$83,3,0),"")</f>
        <v/>
      </c>
      <c r="D72" s="89" t="str">
        <f>IFERROR(VLOOKUP('ANA SAYFA'!$D$60&amp;ROWS('ANA SAYFA'!$B$65:B72),KİLŞİLER!$E$4:$H$83,4,0),"")</f>
        <v/>
      </c>
      <c r="E72" s="83"/>
      <c r="F72" s="90">
        <v>8</v>
      </c>
      <c r="G72" s="88" t="str">
        <f>IFERROR(VLOOKUP('ANA SAYFA'!$H$60&amp;ROWS('ANA SAYFA'!$B$65:F72),KİLŞİLER!$E$4:$H$83,3,0),"")</f>
        <v/>
      </c>
      <c r="H72" s="89" t="str">
        <f>IFERROR(VLOOKUP('ANA SAYFA'!$H$60&amp;ROWS('ANA SAYFA'!$B$65:F72),KİLŞİLER!$E$4:$H$83,4,0),"")</f>
        <v/>
      </c>
      <c r="I72" s="83"/>
      <c r="J72" s="90">
        <v>8</v>
      </c>
      <c r="K72" s="88" t="str">
        <f>IFERROR(VLOOKUP('ANA SAYFA'!$L$60&amp;ROWS('ANA SAYFA'!$B$65:J72),KİLŞİLER!$E$4:$H$83,3,0),"")</f>
        <v/>
      </c>
      <c r="L72" s="89" t="str">
        <f>IFERROR(VLOOKUP('ANA SAYFA'!$L$60&amp;ROWS('ANA SAYFA'!$B$65:J72),KİLŞİLER!$E$4:$H$83,4,0),"")</f>
        <v/>
      </c>
      <c r="M72" s="83"/>
      <c r="N72" s="90">
        <v>8</v>
      </c>
      <c r="O72" s="88" t="str">
        <f>IFERROR(VLOOKUP('ANA SAYFA'!$P$60&amp;ROWS('ANA SAYFA'!$B$65:N72),KİLŞİLER!$E$4:$H$83,3,0),"")</f>
        <v/>
      </c>
      <c r="P72" s="89" t="str">
        <f>IFERROR(VLOOKUP('ANA SAYFA'!$P$60&amp;ROWS('ANA SAYFA'!$B$65:N72),KİLŞİLER!$E$4:$H$83,4,0),"")</f>
        <v/>
      </c>
      <c r="Q72" s="87"/>
      <c r="R72" s="90">
        <v>8</v>
      </c>
      <c r="S72" s="88" t="str">
        <f>IFERROR(VLOOKUP('ANA SAYFA'!$T$60&amp;ROWS('ANA SAYFA'!$B$65:R72),KİLŞİLER!$E$4:$H$83,3,0),"")</f>
        <v/>
      </c>
      <c r="T72" s="89" t="str">
        <f>IFERROR(VLOOKUP('ANA SAYFA'!$T$60&amp;ROWS('ANA SAYFA'!$B$65:R72),KİLŞİLER!$E$4:$H$83,4,0),"")</f>
        <v/>
      </c>
      <c r="U72" s="56"/>
    </row>
    <row r="73" spans="1:21" ht="15" customHeight="1" x14ac:dyDescent="0.25">
      <c r="A73" s="55"/>
      <c r="B73" s="90">
        <v>9</v>
      </c>
      <c r="C73" s="88" t="str">
        <f>IFERROR(VLOOKUP('ANA SAYFA'!$D$60&amp;ROWS('ANA SAYFA'!$B$65:B73),KİLŞİLER!$E$4:$H$83,3,0),"")</f>
        <v/>
      </c>
      <c r="D73" s="89" t="str">
        <f>IFERROR(VLOOKUP('ANA SAYFA'!$D$60&amp;ROWS('ANA SAYFA'!$B$65:B73),KİLŞİLER!$E$4:$H$83,4,0),"")</f>
        <v/>
      </c>
      <c r="E73" s="83"/>
      <c r="F73" s="90">
        <v>9</v>
      </c>
      <c r="G73" s="88" t="str">
        <f>IFERROR(VLOOKUP('ANA SAYFA'!$H$60&amp;ROWS('ANA SAYFA'!$B$65:F73),KİLŞİLER!$E$4:$H$83,3,0),"")</f>
        <v/>
      </c>
      <c r="H73" s="89" t="str">
        <f>IFERROR(VLOOKUP('ANA SAYFA'!$H$60&amp;ROWS('ANA SAYFA'!$B$65:F73),KİLŞİLER!$E$4:$H$83,4,0),"")</f>
        <v/>
      </c>
      <c r="I73" s="83"/>
      <c r="J73" s="90">
        <v>9</v>
      </c>
      <c r="K73" s="88" t="str">
        <f>IFERROR(VLOOKUP('ANA SAYFA'!$L$60&amp;ROWS('ANA SAYFA'!$B$65:J73),KİLŞİLER!$E$4:$H$83,3,0),"")</f>
        <v/>
      </c>
      <c r="L73" s="89" t="str">
        <f>IFERROR(VLOOKUP('ANA SAYFA'!$L$60&amp;ROWS('ANA SAYFA'!$B$65:J73),KİLŞİLER!$E$4:$H$83,4,0),"")</f>
        <v/>
      </c>
      <c r="M73" s="83"/>
      <c r="N73" s="90">
        <v>9</v>
      </c>
      <c r="O73" s="88" t="str">
        <f>IFERROR(VLOOKUP('ANA SAYFA'!$P$60&amp;ROWS('ANA SAYFA'!$B$65:N73),KİLŞİLER!$E$4:$H$83,3,0),"")</f>
        <v/>
      </c>
      <c r="P73" s="89" t="str">
        <f>IFERROR(VLOOKUP('ANA SAYFA'!$P$60&amp;ROWS('ANA SAYFA'!$B$65:N73),KİLŞİLER!$E$4:$H$83,4,0),"")</f>
        <v/>
      </c>
      <c r="Q73" s="87"/>
      <c r="R73" s="90">
        <v>9</v>
      </c>
      <c r="S73" s="88" t="str">
        <f>IFERROR(VLOOKUP('ANA SAYFA'!$T$60&amp;ROWS('ANA SAYFA'!$B$65:R73),KİLŞİLER!$E$4:$H$83,3,0),"")</f>
        <v/>
      </c>
      <c r="T73" s="89" t="str">
        <f>IFERROR(VLOOKUP('ANA SAYFA'!$T$60&amp;ROWS('ANA SAYFA'!$B$65:R73),KİLŞİLER!$E$4:$H$83,4,0),"")</f>
        <v/>
      </c>
      <c r="U73" s="56"/>
    </row>
    <row r="74" spans="1:21" ht="15" customHeight="1" x14ac:dyDescent="0.25">
      <c r="A74" s="55"/>
      <c r="B74" s="90">
        <v>10</v>
      </c>
      <c r="C74" s="88" t="str">
        <f>IFERROR(VLOOKUP('ANA SAYFA'!$D$60&amp;ROWS('ANA SAYFA'!$B$65:B74),KİLŞİLER!$E$4:$H$83,3,0),"")</f>
        <v/>
      </c>
      <c r="D74" s="89" t="str">
        <f>IFERROR(VLOOKUP('ANA SAYFA'!$D$60&amp;ROWS('ANA SAYFA'!$B$65:B74),KİLŞİLER!$E$4:$H$83,4,0),"")</f>
        <v/>
      </c>
      <c r="E74" s="83"/>
      <c r="F74" s="90">
        <v>10</v>
      </c>
      <c r="G74" s="88" t="str">
        <f>IFERROR(VLOOKUP('ANA SAYFA'!$H$60&amp;ROWS('ANA SAYFA'!$B$65:F74),KİLŞİLER!$E$4:$H$83,3,0),"")</f>
        <v/>
      </c>
      <c r="H74" s="89" t="str">
        <f>IFERROR(VLOOKUP('ANA SAYFA'!$H$60&amp;ROWS('ANA SAYFA'!$B$65:F74),KİLŞİLER!$E$4:$H$83,4,0),"")</f>
        <v/>
      </c>
      <c r="I74" s="83"/>
      <c r="J74" s="90">
        <v>10</v>
      </c>
      <c r="K74" s="88" t="str">
        <f>IFERROR(VLOOKUP('ANA SAYFA'!$L$60&amp;ROWS('ANA SAYFA'!$B$65:J74),KİLŞİLER!$E$4:$H$83,3,0),"")</f>
        <v/>
      </c>
      <c r="L74" s="89" t="str">
        <f>IFERROR(VLOOKUP('ANA SAYFA'!$L$60&amp;ROWS('ANA SAYFA'!$B$65:J74),KİLŞİLER!$E$4:$H$83,4,0),"")</f>
        <v/>
      </c>
      <c r="M74" s="83"/>
      <c r="N74" s="90">
        <v>10</v>
      </c>
      <c r="O74" s="88" t="str">
        <f>IFERROR(VLOOKUP('ANA SAYFA'!$P$60&amp;ROWS('ANA SAYFA'!$B$65:N74),KİLŞİLER!$E$4:$H$83,3,0),"")</f>
        <v/>
      </c>
      <c r="P74" s="89" t="str">
        <f>IFERROR(VLOOKUP('ANA SAYFA'!$P$60&amp;ROWS('ANA SAYFA'!$B$65:N74),KİLŞİLER!$E$4:$H$83,4,0),"")</f>
        <v/>
      </c>
      <c r="Q74" s="87"/>
      <c r="R74" s="90">
        <v>10</v>
      </c>
      <c r="S74" s="88" t="str">
        <f>IFERROR(VLOOKUP('ANA SAYFA'!$T$60&amp;ROWS('ANA SAYFA'!$B$65:R74),KİLŞİLER!$E$4:$H$83,3,0),"")</f>
        <v/>
      </c>
      <c r="T74" s="89" t="str">
        <f>IFERROR(VLOOKUP('ANA SAYFA'!$T$60&amp;ROWS('ANA SAYFA'!$B$65:R74),KİLŞİLER!$E$4:$H$83,4,0),"")</f>
        <v/>
      </c>
      <c r="U74" s="56"/>
    </row>
    <row r="75" spans="1:21" ht="15" customHeight="1" x14ac:dyDescent="0.25">
      <c r="A75" s="55"/>
      <c r="B75" s="90">
        <v>11</v>
      </c>
      <c r="C75" s="88" t="str">
        <f>IFERROR(VLOOKUP('ANA SAYFA'!$D$60&amp;ROWS('ANA SAYFA'!$B$65:B75),KİLŞİLER!$E$4:$H$83,3,0),"")</f>
        <v/>
      </c>
      <c r="D75" s="89" t="str">
        <f>IFERROR(VLOOKUP('ANA SAYFA'!$D$60&amp;ROWS('ANA SAYFA'!$B$65:B75),KİLŞİLER!$E$4:$H$83,4,0),"")</f>
        <v/>
      </c>
      <c r="E75" s="83"/>
      <c r="F75" s="90">
        <v>11</v>
      </c>
      <c r="G75" s="88" t="str">
        <f>IFERROR(VLOOKUP('ANA SAYFA'!$H$60&amp;ROWS('ANA SAYFA'!$B$65:F75),KİLŞİLER!$E$4:$H$83,3,0),"")</f>
        <v/>
      </c>
      <c r="H75" s="89" t="str">
        <f>IFERROR(VLOOKUP('ANA SAYFA'!$H$60&amp;ROWS('ANA SAYFA'!$B$65:F75),KİLŞİLER!$E$4:$H$83,4,0),"")</f>
        <v/>
      </c>
      <c r="I75" s="83"/>
      <c r="J75" s="90">
        <v>11</v>
      </c>
      <c r="K75" s="88" t="str">
        <f>IFERROR(VLOOKUP('ANA SAYFA'!$L$60&amp;ROWS('ANA SAYFA'!$B$65:J75),KİLŞİLER!$E$4:$H$83,3,0),"")</f>
        <v/>
      </c>
      <c r="L75" s="89" t="str">
        <f>IFERROR(VLOOKUP('ANA SAYFA'!$L$60&amp;ROWS('ANA SAYFA'!$B$65:J75),KİLŞİLER!$E$4:$H$83,4,0),"")</f>
        <v/>
      </c>
      <c r="M75" s="83"/>
      <c r="N75" s="90">
        <v>11</v>
      </c>
      <c r="O75" s="88" t="str">
        <f>IFERROR(VLOOKUP('ANA SAYFA'!$P$60&amp;ROWS('ANA SAYFA'!$B$65:N75),KİLŞİLER!$E$4:$H$83,3,0),"")</f>
        <v/>
      </c>
      <c r="P75" s="89" t="str">
        <f>IFERROR(VLOOKUP('ANA SAYFA'!$P$60&amp;ROWS('ANA SAYFA'!$B$65:N75),KİLŞİLER!$E$4:$H$83,4,0),"")</f>
        <v/>
      </c>
      <c r="Q75" s="87"/>
      <c r="R75" s="90">
        <v>11</v>
      </c>
      <c r="S75" s="88" t="str">
        <f>IFERROR(VLOOKUP('ANA SAYFA'!$T$60&amp;ROWS('ANA SAYFA'!$B$65:R75),KİLŞİLER!$E$4:$H$83,3,0),"")</f>
        <v/>
      </c>
      <c r="T75" s="89" t="str">
        <f>IFERROR(VLOOKUP('ANA SAYFA'!$T$60&amp;ROWS('ANA SAYFA'!$B$65:R75),KİLŞİLER!$E$4:$H$83,4,0),"")</f>
        <v/>
      </c>
      <c r="U75" s="56"/>
    </row>
    <row r="76" spans="1:21" ht="15" customHeight="1" x14ac:dyDescent="0.25">
      <c r="A76" s="55"/>
      <c r="B76" s="90">
        <v>12</v>
      </c>
      <c r="C76" s="88" t="str">
        <f>IFERROR(VLOOKUP('ANA SAYFA'!$D$60&amp;ROWS('ANA SAYFA'!$B$65:B76),KİLŞİLER!$E$4:$H$83,3,0),"")</f>
        <v/>
      </c>
      <c r="D76" s="89" t="str">
        <f>IFERROR(VLOOKUP('ANA SAYFA'!$D$60&amp;ROWS('ANA SAYFA'!$B$65:B76),KİLŞİLER!$E$4:$H$83,4,0),"")</f>
        <v/>
      </c>
      <c r="E76" s="83"/>
      <c r="F76" s="90">
        <v>12</v>
      </c>
      <c r="G76" s="88" t="str">
        <f>IFERROR(VLOOKUP('ANA SAYFA'!$H$60&amp;ROWS('ANA SAYFA'!$B$65:F76),KİLŞİLER!$E$4:$H$83,3,0),"")</f>
        <v/>
      </c>
      <c r="H76" s="89" t="str">
        <f>IFERROR(VLOOKUP('ANA SAYFA'!$H$60&amp;ROWS('ANA SAYFA'!$B$65:F76),KİLŞİLER!$E$4:$H$83,4,0),"")</f>
        <v/>
      </c>
      <c r="I76" s="83"/>
      <c r="J76" s="90">
        <v>12</v>
      </c>
      <c r="K76" s="88" t="str">
        <f>IFERROR(VLOOKUP('ANA SAYFA'!$L$60&amp;ROWS('ANA SAYFA'!$B$65:J76),KİLŞİLER!$E$4:$H$83,3,0),"")</f>
        <v/>
      </c>
      <c r="L76" s="89" t="str">
        <f>IFERROR(VLOOKUP('ANA SAYFA'!$L$60&amp;ROWS('ANA SAYFA'!$B$65:J76),KİLŞİLER!$E$4:$H$83,4,0),"")</f>
        <v/>
      </c>
      <c r="M76" s="83"/>
      <c r="N76" s="90">
        <v>12</v>
      </c>
      <c r="O76" s="88" t="str">
        <f>IFERROR(VLOOKUP('ANA SAYFA'!$P$60&amp;ROWS('ANA SAYFA'!$B$65:N76),KİLŞİLER!$E$4:$H$83,3,0),"")</f>
        <v/>
      </c>
      <c r="P76" s="89" t="str">
        <f>IFERROR(VLOOKUP('ANA SAYFA'!$P$60&amp;ROWS('ANA SAYFA'!$B$65:N76),KİLŞİLER!$E$4:$H$83,4,0),"")</f>
        <v/>
      </c>
      <c r="Q76" s="87"/>
      <c r="R76" s="90">
        <v>12</v>
      </c>
      <c r="S76" s="88" t="str">
        <f>IFERROR(VLOOKUP('ANA SAYFA'!$T$60&amp;ROWS('ANA SAYFA'!$B$65:R76),KİLŞİLER!$E$4:$H$83,3,0),"")</f>
        <v/>
      </c>
      <c r="T76" s="89" t="str">
        <f>IFERROR(VLOOKUP('ANA SAYFA'!$T$60&amp;ROWS('ANA SAYFA'!$B$65:R76),KİLŞİLER!$E$4:$H$83,4,0),"")</f>
        <v/>
      </c>
      <c r="U76" s="56"/>
    </row>
    <row r="77" spans="1:21" ht="15" customHeight="1" x14ac:dyDescent="0.25">
      <c r="A77" s="55"/>
      <c r="B77" s="90">
        <v>13</v>
      </c>
      <c r="C77" s="88" t="str">
        <f>IFERROR(VLOOKUP('ANA SAYFA'!$D$60&amp;ROWS('ANA SAYFA'!$B$65:B77),KİLŞİLER!$E$4:$H$83,3,0),"")</f>
        <v/>
      </c>
      <c r="D77" s="89" t="str">
        <f>IFERROR(VLOOKUP('ANA SAYFA'!$D$60&amp;ROWS('ANA SAYFA'!$B$65:B77),KİLŞİLER!$E$4:$H$83,4,0),"")</f>
        <v/>
      </c>
      <c r="E77" s="83"/>
      <c r="F77" s="90">
        <v>13</v>
      </c>
      <c r="G77" s="88" t="str">
        <f>IFERROR(VLOOKUP('ANA SAYFA'!$H$60&amp;ROWS('ANA SAYFA'!$B$65:F77),KİLŞİLER!$E$4:$H$83,3,0),"")</f>
        <v/>
      </c>
      <c r="H77" s="89" t="str">
        <f>IFERROR(VLOOKUP('ANA SAYFA'!$H$60&amp;ROWS('ANA SAYFA'!$B$65:F77),KİLŞİLER!$E$4:$H$83,4,0),"")</f>
        <v/>
      </c>
      <c r="I77" s="83"/>
      <c r="J77" s="90">
        <v>13</v>
      </c>
      <c r="K77" s="88" t="str">
        <f>IFERROR(VLOOKUP('ANA SAYFA'!$L$60&amp;ROWS('ANA SAYFA'!$B$65:J77),KİLŞİLER!$E$4:$H$83,3,0),"")</f>
        <v/>
      </c>
      <c r="L77" s="89" t="str">
        <f>IFERROR(VLOOKUP('ANA SAYFA'!$L$60&amp;ROWS('ANA SAYFA'!$B$65:J77),KİLŞİLER!$E$4:$H$83,4,0),"")</f>
        <v/>
      </c>
      <c r="M77" s="83"/>
      <c r="N77" s="90">
        <v>13</v>
      </c>
      <c r="O77" s="88" t="str">
        <f>IFERROR(VLOOKUP('ANA SAYFA'!$P$60&amp;ROWS('ANA SAYFA'!$B$65:N77),KİLŞİLER!$E$4:$H$83,3,0),"")</f>
        <v/>
      </c>
      <c r="P77" s="89" t="str">
        <f>IFERROR(VLOOKUP('ANA SAYFA'!$P$60&amp;ROWS('ANA SAYFA'!$B$65:N77),KİLŞİLER!$E$4:$H$83,4,0),"")</f>
        <v/>
      </c>
      <c r="Q77" s="87"/>
      <c r="R77" s="90">
        <v>13</v>
      </c>
      <c r="S77" s="88" t="str">
        <f>IFERROR(VLOOKUP('ANA SAYFA'!$T$60&amp;ROWS('ANA SAYFA'!$B$65:R77),KİLŞİLER!$E$4:$H$83,3,0),"")</f>
        <v/>
      </c>
      <c r="T77" s="89" t="str">
        <f>IFERROR(VLOOKUP('ANA SAYFA'!$T$60&amp;ROWS('ANA SAYFA'!$B$65:R77),KİLŞİLER!$E$4:$H$83,4,0),"")</f>
        <v/>
      </c>
      <c r="U77" s="56"/>
    </row>
    <row r="78" spans="1:21" ht="15" customHeight="1" x14ac:dyDescent="0.25">
      <c r="A78" s="55"/>
      <c r="B78" s="90">
        <v>14</v>
      </c>
      <c r="C78" s="88" t="str">
        <f>IFERROR(VLOOKUP('ANA SAYFA'!$D$60&amp;ROWS('ANA SAYFA'!$B$65:B78),KİLŞİLER!$E$4:$H$83,3,0),"")</f>
        <v/>
      </c>
      <c r="D78" s="89" t="str">
        <f>IFERROR(VLOOKUP('ANA SAYFA'!$D$60&amp;ROWS('ANA SAYFA'!$B$65:B78),KİLŞİLER!$E$4:$H$83,4,0),"")</f>
        <v/>
      </c>
      <c r="E78" s="83"/>
      <c r="F78" s="90">
        <v>14</v>
      </c>
      <c r="G78" s="88" t="str">
        <f>IFERROR(VLOOKUP('ANA SAYFA'!$H$60&amp;ROWS('ANA SAYFA'!$B$65:F78),KİLŞİLER!$E$4:$H$83,3,0),"")</f>
        <v/>
      </c>
      <c r="H78" s="89" t="str">
        <f>IFERROR(VLOOKUP('ANA SAYFA'!$H$60&amp;ROWS('ANA SAYFA'!$B$65:F78),KİLŞİLER!$E$4:$H$83,4,0),"")</f>
        <v/>
      </c>
      <c r="I78" s="83"/>
      <c r="J78" s="90">
        <v>14</v>
      </c>
      <c r="K78" s="88" t="str">
        <f>IFERROR(VLOOKUP('ANA SAYFA'!$L$60&amp;ROWS('ANA SAYFA'!$B$65:J78),KİLŞİLER!$E$4:$H$83,3,0),"")</f>
        <v/>
      </c>
      <c r="L78" s="89" t="str">
        <f>IFERROR(VLOOKUP('ANA SAYFA'!$L$60&amp;ROWS('ANA SAYFA'!$B$65:J78),KİLŞİLER!$E$4:$H$83,4,0),"")</f>
        <v/>
      </c>
      <c r="M78" s="83"/>
      <c r="N78" s="90">
        <v>14</v>
      </c>
      <c r="O78" s="88" t="str">
        <f>IFERROR(VLOOKUP('ANA SAYFA'!$P$60&amp;ROWS('ANA SAYFA'!$B$65:N78),KİLŞİLER!$E$4:$H$83,3,0),"")</f>
        <v/>
      </c>
      <c r="P78" s="89" t="str">
        <f>IFERROR(VLOOKUP('ANA SAYFA'!$P$60&amp;ROWS('ANA SAYFA'!$B$65:N78),KİLŞİLER!$E$4:$H$83,4,0),"")</f>
        <v/>
      </c>
      <c r="Q78" s="87"/>
      <c r="R78" s="90">
        <v>14</v>
      </c>
      <c r="S78" s="88" t="str">
        <f>IFERROR(VLOOKUP('ANA SAYFA'!$T$60&amp;ROWS('ANA SAYFA'!$B$65:R78),KİLŞİLER!$E$4:$H$83,3,0),"")</f>
        <v/>
      </c>
      <c r="T78" s="89" t="str">
        <f>IFERROR(VLOOKUP('ANA SAYFA'!$T$60&amp;ROWS('ANA SAYFA'!$B$65:R78),KİLŞİLER!$E$4:$H$83,4,0),"")</f>
        <v/>
      </c>
      <c r="U78" s="56"/>
    </row>
    <row r="79" spans="1:21" ht="15" customHeight="1" x14ac:dyDescent="0.25">
      <c r="A79" s="55"/>
      <c r="B79" s="90">
        <v>15</v>
      </c>
      <c r="C79" s="88" t="str">
        <f>IFERROR(VLOOKUP('ANA SAYFA'!$D$60&amp;ROWS('ANA SAYFA'!$B$65:B79),KİLŞİLER!$E$4:$H$83,3,0),"")</f>
        <v/>
      </c>
      <c r="D79" s="89" t="str">
        <f>IFERROR(VLOOKUP('ANA SAYFA'!$D$60&amp;ROWS('ANA SAYFA'!$B$65:B79),KİLŞİLER!$E$4:$H$83,4,0),"")</f>
        <v/>
      </c>
      <c r="E79" s="83"/>
      <c r="F79" s="90">
        <v>15</v>
      </c>
      <c r="G79" s="88" t="str">
        <f>IFERROR(VLOOKUP('ANA SAYFA'!$H$60&amp;ROWS('ANA SAYFA'!$B$65:F79),KİLŞİLER!$E$4:$H$83,3,0),"")</f>
        <v/>
      </c>
      <c r="H79" s="89" t="str">
        <f>IFERROR(VLOOKUP('ANA SAYFA'!$H$60&amp;ROWS('ANA SAYFA'!$B$65:F79),KİLŞİLER!$E$4:$H$83,4,0),"")</f>
        <v/>
      </c>
      <c r="I79" s="83"/>
      <c r="J79" s="90">
        <v>15</v>
      </c>
      <c r="K79" s="88" t="str">
        <f>IFERROR(VLOOKUP('ANA SAYFA'!$L$60&amp;ROWS('ANA SAYFA'!$B$65:J79),KİLŞİLER!$E$4:$H$83,3,0),"")</f>
        <v/>
      </c>
      <c r="L79" s="89" t="str">
        <f>IFERROR(VLOOKUP('ANA SAYFA'!$L$60&amp;ROWS('ANA SAYFA'!$B$65:J79),KİLŞİLER!$E$4:$H$83,4,0),"")</f>
        <v/>
      </c>
      <c r="M79" s="83"/>
      <c r="N79" s="90">
        <v>15</v>
      </c>
      <c r="O79" s="88" t="str">
        <f>IFERROR(VLOOKUP('ANA SAYFA'!$P$60&amp;ROWS('ANA SAYFA'!$B$65:N79),KİLŞİLER!$E$4:$H$83,3,0),"")</f>
        <v/>
      </c>
      <c r="P79" s="89" t="str">
        <f>IFERROR(VLOOKUP('ANA SAYFA'!$P$60&amp;ROWS('ANA SAYFA'!$B$65:N79),KİLŞİLER!$E$4:$H$83,4,0),"")</f>
        <v/>
      </c>
      <c r="Q79" s="87"/>
      <c r="R79" s="90">
        <v>15</v>
      </c>
      <c r="S79" s="88" t="str">
        <f>IFERROR(VLOOKUP('ANA SAYFA'!$T$60&amp;ROWS('ANA SAYFA'!$B$65:R79),KİLŞİLER!$E$4:$H$83,3,0),"")</f>
        <v/>
      </c>
      <c r="T79" s="89" t="str">
        <f>IFERROR(VLOOKUP('ANA SAYFA'!$T$60&amp;ROWS('ANA SAYFA'!$B$65:R79),KİLŞİLER!$E$4:$H$83,4,0),"")</f>
        <v/>
      </c>
      <c r="U79" s="56"/>
    </row>
    <row r="80" spans="1:21" ht="15" customHeight="1" thickBot="1" x14ac:dyDescent="0.3">
      <c r="A80" s="55"/>
      <c r="B80" s="95">
        <v>16</v>
      </c>
      <c r="C80" s="88" t="str">
        <f>IFERROR(VLOOKUP('ANA SAYFA'!$D$60&amp;ROWS('ANA SAYFA'!$B$65:B80),KİLŞİLER!$E$4:$H$83,3,0),"")</f>
        <v/>
      </c>
      <c r="D80" s="89" t="str">
        <f>IFERROR(VLOOKUP('ANA SAYFA'!$D$60&amp;ROWS('ANA SAYFA'!$B$65:B80),KİLŞİLER!$E$4:$H$83,4,0),"")</f>
        <v/>
      </c>
      <c r="E80" s="83"/>
      <c r="F80" s="95">
        <v>16</v>
      </c>
      <c r="G80" s="88" t="str">
        <f>IFERROR(VLOOKUP('ANA SAYFA'!$H$60&amp;ROWS('ANA SAYFA'!$B$65:F80),KİLŞİLER!$E$4:$H$83,3,0),"")</f>
        <v/>
      </c>
      <c r="H80" s="89" t="str">
        <f>IFERROR(VLOOKUP('ANA SAYFA'!$H$60&amp;ROWS('ANA SAYFA'!$B$65:F80),KİLŞİLER!$E$4:$H$83,4,0),"")</f>
        <v/>
      </c>
      <c r="I80" s="83"/>
      <c r="J80" s="95">
        <v>16</v>
      </c>
      <c r="K80" s="88" t="str">
        <f>IFERROR(VLOOKUP('ANA SAYFA'!$L$60&amp;ROWS('ANA SAYFA'!$B$65:J80),KİLŞİLER!$E$4:$H$83,3,0),"")</f>
        <v/>
      </c>
      <c r="L80" s="89" t="str">
        <f>IFERROR(VLOOKUP('ANA SAYFA'!$L$60&amp;ROWS('ANA SAYFA'!$B$65:J80),KİLŞİLER!$E$4:$H$83,4,0),"")</f>
        <v/>
      </c>
      <c r="M80" s="83"/>
      <c r="N80" s="95">
        <v>16</v>
      </c>
      <c r="O80" s="88" t="str">
        <f>IFERROR(VLOOKUP('ANA SAYFA'!$P$60&amp;ROWS('ANA SAYFA'!$B$65:N80),KİLŞİLER!$E$4:$H$83,3,0),"")</f>
        <v/>
      </c>
      <c r="P80" s="89" t="str">
        <f>IFERROR(VLOOKUP('ANA SAYFA'!$P$60&amp;ROWS('ANA SAYFA'!$B$65:N80),KİLŞİLER!$E$4:$H$83,4,0),"")</f>
        <v/>
      </c>
      <c r="Q80" s="87"/>
      <c r="R80" s="95">
        <v>16</v>
      </c>
      <c r="S80" s="88" t="str">
        <f>IFERROR(VLOOKUP('ANA SAYFA'!$T$60&amp;ROWS('ANA SAYFA'!$B$65:R80),KİLŞİLER!$E$4:$H$83,3,0),"")</f>
        <v/>
      </c>
      <c r="T80" s="89" t="str">
        <f>IFERROR(VLOOKUP('ANA SAYFA'!$T$60&amp;ROWS('ANA SAYFA'!$B$65:R80),KİLŞİLER!$E$4:$H$83,4,0),"")</f>
        <v/>
      </c>
      <c r="U80" s="56"/>
    </row>
    <row r="81" spans="1:23" s="99" customFormat="1" ht="18" customHeight="1" thickBot="1" x14ac:dyDescent="0.3">
      <c r="A81" s="96"/>
      <c r="B81" s="234" t="s">
        <v>68</v>
      </c>
      <c r="C81" s="235"/>
      <c r="D81" s="236"/>
      <c r="E81" s="97"/>
      <c r="F81" s="234" t="s">
        <v>69</v>
      </c>
      <c r="G81" s="235"/>
      <c r="H81" s="236"/>
      <c r="I81" s="97"/>
      <c r="J81" s="234" t="s">
        <v>70</v>
      </c>
      <c r="K81" s="235"/>
      <c r="L81" s="236"/>
      <c r="M81" s="97"/>
      <c r="N81" s="234" t="s">
        <v>71</v>
      </c>
      <c r="O81" s="235"/>
      <c r="P81" s="236"/>
      <c r="Q81" s="97"/>
      <c r="R81" s="234" t="s">
        <v>72</v>
      </c>
      <c r="S81" s="235"/>
      <c r="T81" s="236"/>
      <c r="U81" s="98"/>
      <c r="W81" s="137"/>
    </row>
    <row r="82" spans="1:23" ht="38.25" customHeight="1" thickBot="1" x14ac:dyDescent="0.3">
      <c r="A82" s="61"/>
      <c r="B82" s="62"/>
      <c r="C82" s="64"/>
      <c r="D82" s="64"/>
      <c r="E82" s="64"/>
      <c r="F82" s="64"/>
      <c r="G82" s="120"/>
      <c r="H82" s="120"/>
      <c r="I82" s="120"/>
      <c r="J82" s="120"/>
      <c r="K82" s="120"/>
      <c r="L82" s="120"/>
      <c r="M82" s="120"/>
      <c r="N82" s="120"/>
      <c r="O82" s="120"/>
      <c r="P82" s="62"/>
      <c r="Q82" s="62"/>
      <c r="R82" s="62"/>
      <c r="S82" s="62"/>
      <c r="T82" s="62"/>
      <c r="U82" s="66"/>
    </row>
    <row r="83" spans="1:23" ht="38.25" customHeight="1" thickBot="1" x14ac:dyDescent="0.3">
      <c r="A83" s="51"/>
      <c r="B83" s="52"/>
      <c r="C83" s="114"/>
      <c r="D83" s="114"/>
      <c r="E83" s="114"/>
      <c r="F83" s="114"/>
      <c r="G83" s="115"/>
      <c r="H83" s="115"/>
      <c r="I83" s="115"/>
      <c r="J83" s="115"/>
      <c r="K83" s="115"/>
      <c r="L83" s="115"/>
      <c r="M83" s="115"/>
      <c r="N83" s="115"/>
      <c r="O83" s="115"/>
      <c r="P83" s="52"/>
      <c r="Q83" s="52"/>
      <c r="R83" s="52"/>
      <c r="S83" s="52"/>
      <c r="T83" s="52"/>
      <c r="U83" s="53"/>
    </row>
    <row r="84" spans="1:23" ht="15" customHeight="1" x14ac:dyDescent="0.25">
      <c r="A84" s="55"/>
      <c r="B84" s="253" t="s">
        <v>96</v>
      </c>
      <c r="C84" s="254"/>
      <c r="D84" s="69" t="s">
        <v>91</v>
      </c>
      <c r="E84" s="116"/>
      <c r="F84" s="232" t="s">
        <v>96</v>
      </c>
      <c r="G84" s="233"/>
      <c r="H84" s="69" t="s">
        <v>92</v>
      </c>
      <c r="I84" s="117"/>
      <c r="J84" s="253" t="s">
        <v>96</v>
      </c>
      <c r="K84" s="254"/>
      <c r="L84" s="69" t="s">
        <v>93</v>
      </c>
      <c r="M84" s="117"/>
      <c r="N84" s="253" t="s">
        <v>96</v>
      </c>
      <c r="O84" s="254"/>
      <c r="P84" s="69" t="s">
        <v>94</v>
      </c>
      <c r="R84" s="253" t="s">
        <v>96</v>
      </c>
      <c r="S84" s="254"/>
      <c r="T84" s="69" t="s">
        <v>95</v>
      </c>
      <c r="U84" s="56"/>
    </row>
    <row r="85" spans="1:23" s="76" customFormat="1" ht="36" customHeight="1" x14ac:dyDescent="0.25">
      <c r="A85" s="72"/>
      <c r="B85" s="251" t="s">
        <v>43</v>
      </c>
      <c r="C85" s="252"/>
      <c r="D85" s="73" t="s">
        <v>122</v>
      </c>
      <c r="E85" s="74"/>
      <c r="F85" s="251" t="s">
        <v>43</v>
      </c>
      <c r="G85" s="252"/>
      <c r="H85" s="73" t="s">
        <v>169</v>
      </c>
      <c r="I85" s="74"/>
      <c r="J85" s="251" t="s">
        <v>43</v>
      </c>
      <c r="K85" s="252"/>
      <c r="L85" s="73" t="s">
        <v>136</v>
      </c>
      <c r="M85" s="74"/>
      <c r="N85" s="251" t="s">
        <v>43</v>
      </c>
      <c r="O85" s="252"/>
      <c r="P85" s="73" t="s">
        <v>291</v>
      </c>
      <c r="Q85" s="74"/>
      <c r="R85" s="251" t="s">
        <v>43</v>
      </c>
      <c r="S85" s="252"/>
      <c r="T85" s="73" t="s">
        <v>341</v>
      </c>
      <c r="U85" s="75"/>
      <c r="W85" s="131"/>
    </row>
    <row r="86" spans="1:23" ht="17.25" customHeight="1" x14ac:dyDescent="0.25">
      <c r="A86" s="55"/>
      <c r="B86" s="245" t="s">
        <v>54</v>
      </c>
      <c r="C86" s="246"/>
      <c r="D86" s="118" t="e">
        <f>VLOOKUP(D85,'ŞÖFÖR VE SERVİS BİL.'!$B$3:$E$32,2,0)</f>
        <v>#N/A</v>
      </c>
      <c r="E86" s="78"/>
      <c r="F86" s="247" t="s">
        <v>54</v>
      </c>
      <c r="G86" s="248"/>
      <c r="H86" s="118" t="str">
        <f>VLOOKUP(H85,'ŞÖFÖR VE SERVİS BİL.'!$B$3:$E$32,2,0)</f>
        <v>ABDÜLKADİR KIDAM</v>
      </c>
      <c r="I86" s="78"/>
      <c r="J86" s="245" t="s">
        <v>54</v>
      </c>
      <c r="K86" s="246"/>
      <c r="L86" s="118" t="str">
        <f>VLOOKUP(L85,'ŞÖFÖR VE SERVİS BİL.'!$B$3:E32,2,0)</f>
        <v>OSMAN KARAGÖZ</v>
      </c>
      <c r="M86" s="78"/>
      <c r="N86" s="245" t="s">
        <v>54</v>
      </c>
      <c r="O86" s="246"/>
      <c r="P86" s="118" t="e">
        <f>VLOOKUP(P85,'ŞÖFÖR VE SERVİS BİL.'!$B$3:$E$32,2,0)</f>
        <v>#N/A</v>
      </c>
      <c r="Q86" s="78"/>
      <c r="R86" s="245" t="s">
        <v>54</v>
      </c>
      <c r="S86" s="246"/>
      <c r="T86" s="118">
        <f>VLOOKUP(T85,'ŞÖFÖR VE SERVİS BİL.'!$B$3:$E$32,2,0)</f>
        <v>0</v>
      </c>
      <c r="U86" s="56"/>
    </row>
    <row r="87" spans="1:23" ht="17.25" customHeight="1" x14ac:dyDescent="0.25">
      <c r="A87" s="55">
        <v>0</v>
      </c>
      <c r="B87" s="245" t="s">
        <v>56</v>
      </c>
      <c r="C87" s="246"/>
      <c r="D87" s="119" t="e">
        <f>VLOOKUP(D85,'ŞÖFÖR VE SERVİS BİL.'!$B$3:$E$32,4,0)</f>
        <v>#N/A</v>
      </c>
      <c r="E87" s="78"/>
      <c r="F87" s="247" t="s">
        <v>56</v>
      </c>
      <c r="G87" s="248"/>
      <c r="H87" s="119">
        <f>VLOOKUP(H85,'ŞÖFÖR VE SERVİS BİL.'!$B$3:$E$32,4,0)</f>
        <v>5363520549</v>
      </c>
      <c r="I87" s="78"/>
      <c r="J87" s="245" t="s">
        <v>56</v>
      </c>
      <c r="K87" s="246"/>
      <c r="L87" s="119">
        <f>VLOOKUP(L85,'ŞÖFÖR VE SERVİS BİL.'!B3:$E$32,4,0)</f>
        <v>5528406338</v>
      </c>
      <c r="M87" s="78"/>
      <c r="N87" s="245" t="s">
        <v>56</v>
      </c>
      <c r="O87" s="246"/>
      <c r="P87" s="119" t="e">
        <f>VLOOKUP(P85,'ŞÖFÖR VE SERVİS BİL.'!$B$3:$E$32,4,0)</f>
        <v>#N/A</v>
      </c>
      <c r="Q87" s="78"/>
      <c r="R87" s="245" t="s">
        <v>56</v>
      </c>
      <c r="S87" s="246"/>
      <c r="T87" s="119">
        <f>VLOOKUP(T85,'ŞÖFÖR VE SERVİS BİL.'!$B$3:$E$32,4,0)</f>
        <v>0</v>
      </c>
      <c r="U87" s="56"/>
    </row>
    <row r="88" spans="1:23" ht="17.25" customHeight="1" thickBot="1" x14ac:dyDescent="0.3">
      <c r="A88" s="55"/>
      <c r="B88" s="245" t="s">
        <v>55</v>
      </c>
      <c r="C88" s="246"/>
      <c r="D88" s="118" t="e">
        <f>VLOOKUP(D85,'ŞÖFÖR VE SERVİS BİL.'!$B$3:$E$32,3,0)</f>
        <v>#N/A</v>
      </c>
      <c r="E88" s="78"/>
      <c r="F88" s="249" t="s">
        <v>55</v>
      </c>
      <c r="G88" s="250"/>
      <c r="H88" s="118" t="str">
        <f>VLOOKUP(H85,'ŞÖFÖR VE SERVİS BİL.'!$B$3:$E$32,3,0)</f>
        <v>38 S 7651</v>
      </c>
      <c r="I88" s="78"/>
      <c r="J88" s="245" t="s">
        <v>55</v>
      </c>
      <c r="K88" s="246"/>
      <c r="L88" s="118" t="str">
        <f>VLOOKUP(L85,'ŞÖFÖR VE SERVİS BİL.'!$B$3:$E$32,3,0)</f>
        <v>38 S 625</v>
      </c>
      <c r="M88" s="78"/>
      <c r="N88" s="245" t="s">
        <v>55</v>
      </c>
      <c r="O88" s="246"/>
      <c r="P88" s="118" t="e">
        <f>VLOOKUP(P85,'ŞÖFÖR VE SERVİS BİL.'!$B$3:$E$32,3,0)</f>
        <v>#N/A</v>
      </c>
      <c r="Q88" s="78"/>
      <c r="R88" s="245" t="s">
        <v>55</v>
      </c>
      <c r="S88" s="246"/>
      <c r="T88" s="118">
        <f>VLOOKUP(T85,'ŞÖFÖR VE SERVİS BİL.'!$B$3:$E$32,3,0)</f>
        <v>0</v>
      </c>
      <c r="U88" s="56"/>
    </row>
    <row r="89" spans="1:23" ht="15" customHeight="1" x14ac:dyDescent="0.25">
      <c r="A89" s="55"/>
      <c r="B89" s="84" t="s">
        <v>53</v>
      </c>
      <c r="C89" s="85" t="s">
        <v>0</v>
      </c>
      <c r="D89" s="86" t="s">
        <v>1</v>
      </c>
      <c r="E89" s="83"/>
      <c r="F89" s="84" t="s">
        <v>53</v>
      </c>
      <c r="G89" s="85" t="s">
        <v>0</v>
      </c>
      <c r="H89" s="86" t="s">
        <v>1</v>
      </c>
      <c r="I89" s="76"/>
      <c r="J89" s="84" t="s">
        <v>53</v>
      </c>
      <c r="K89" s="85" t="s">
        <v>0</v>
      </c>
      <c r="L89" s="86" t="s">
        <v>1</v>
      </c>
      <c r="M89" s="76"/>
      <c r="N89" s="84" t="s">
        <v>53</v>
      </c>
      <c r="O89" s="85" t="s">
        <v>0</v>
      </c>
      <c r="P89" s="86" t="s">
        <v>1</v>
      </c>
      <c r="Q89" s="87"/>
      <c r="R89" s="84" t="s">
        <v>53</v>
      </c>
      <c r="S89" s="85" t="s">
        <v>0</v>
      </c>
      <c r="T89" s="86" t="s">
        <v>1</v>
      </c>
      <c r="U89" s="56"/>
    </row>
    <row r="90" spans="1:23" ht="15" customHeight="1" x14ac:dyDescent="0.25">
      <c r="A90" s="55"/>
      <c r="B90" s="90">
        <v>1</v>
      </c>
      <c r="C90" s="88" t="s">
        <v>424</v>
      </c>
      <c r="D90" s="89" t="str">
        <f>IFERROR(VLOOKUP('ANA SAYFA'!$D$85&amp;ROWS('ANA SAYFA'!$B$90:B90),KİLŞİLER!$E$4:$H$83,4,0),"")</f>
        <v>MUHAMMET İSA  YAVUZ</v>
      </c>
      <c r="E90" s="83"/>
      <c r="F90" s="90">
        <v>1</v>
      </c>
      <c r="G90" s="88" t="s">
        <v>433</v>
      </c>
      <c r="H90" s="89" t="s">
        <v>356</v>
      </c>
      <c r="I90" s="91"/>
      <c r="J90" s="90">
        <v>1</v>
      </c>
      <c r="K90" s="88" t="s">
        <v>440</v>
      </c>
      <c r="L90" s="89" t="str">
        <f>IFERROR(VLOOKUP('ANA SAYFA'!$L$85&amp;ROWS('ANA SAYFA'!$B$90:J90),KİLŞİLER!$E$4:$H$83,4,0),"")</f>
        <v>EREN TANGUT</v>
      </c>
      <c r="M90" s="87"/>
      <c r="N90" s="90">
        <v>1</v>
      </c>
      <c r="O90" s="88"/>
      <c r="P90" s="89"/>
      <c r="Q90" s="87"/>
      <c r="R90" s="90">
        <v>1</v>
      </c>
      <c r="S90" s="88" t="s">
        <v>443</v>
      </c>
      <c r="T90" s="89" t="str">
        <f>IFERROR(VLOOKUP('ANA SAYFA'!$T$85&amp;ROWS('ANA SAYFA'!$B$90:R90),KİLŞİLER!$E$4:$H$83,4,0),"")</f>
        <v>ÖMER ÖZMEN</v>
      </c>
      <c r="U90" s="56"/>
    </row>
    <row r="91" spans="1:23" ht="15" customHeight="1" x14ac:dyDescent="0.25">
      <c r="A91" s="55"/>
      <c r="B91" s="90">
        <v>2</v>
      </c>
      <c r="C91" s="88" t="s">
        <v>427</v>
      </c>
      <c r="D91" s="89" t="str">
        <f>IFERROR(VLOOKUP('ANA SAYFA'!$D$85&amp;ROWS('ANA SAYFA'!$B$90:B91),KİLŞİLER!$E$4:$H$83,4,0),"")</f>
        <v>FURKAN HAMDİ KARABACAK</v>
      </c>
      <c r="E91" s="83"/>
      <c r="F91" s="90">
        <v>2</v>
      </c>
      <c r="G91" s="88" t="s">
        <v>426</v>
      </c>
      <c r="H91" s="89" t="s">
        <v>391</v>
      </c>
      <c r="I91" s="91"/>
      <c r="J91" s="90">
        <v>2</v>
      </c>
      <c r="K91" s="88" t="s">
        <v>436</v>
      </c>
      <c r="L91" s="89" t="str">
        <f>IFERROR(VLOOKUP('ANA SAYFA'!$L$85&amp;ROWS('ANA SAYFA'!$B$90:J91),KİLŞİLER!$E$4:$H$83,4,0),"")</f>
        <v>MAHMUT DOĞAN</v>
      </c>
      <c r="M91" s="87"/>
      <c r="N91" s="90">
        <v>2</v>
      </c>
      <c r="O91" s="88"/>
      <c r="P91" s="89"/>
      <c r="Q91" s="87"/>
      <c r="R91" s="90">
        <v>2</v>
      </c>
      <c r="S91" s="88" t="str">
        <f>IFERROR(VLOOKUP('ANA SAYFA'!$T$85&amp;ROWS('ANA SAYFA'!$B$90:R91),KİLŞİLER!$E$4:$H$83,3,0),"")</f>
        <v/>
      </c>
      <c r="T91" s="89" t="str">
        <f>IFERROR(VLOOKUP('ANA SAYFA'!$T$85&amp;ROWS('ANA SAYFA'!$B$90:R91),KİLŞİLER!$E$4:$H$83,4,0),"")</f>
        <v/>
      </c>
      <c r="U91" s="56"/>
    </row>
    <row r="92" spans="1:23" ht="15" customHeight="1" x14ac:dyDescent="0.25">
      <c r="A92" s="55"/>
      <c r="B92" s="90">
        <v>3</v>
      </c>
      <c r="C92" s="88" t="s">
        <v>432</v>
      </c>
      <c r="D92" s="89" t="str">
        <f>IFERROR(VLOOKUP('ANA SAYFA'!$D$85&amp;ROWS('ANA SAYFA'!$B$90:B92),KİLŞİLER!$E$4:$H$83,4,0),"")</f>
        <v>NEVZAT ÇAKMAKAYA</v>
      </c>
      <c r="E92" s="83"/>
      <c r="F92" s="90">
        <v>3</v>
      </c>
      <c r="G92" s="88" t="str">
        <f>IFERROR(VLOOKUP('ANA SAYFA'!$H$85&amp;ROWS('ANA SAYFA'!$B$90:F92),KİLŞİLER!$E$4:$H$83,3,0),"")</f>
        <v/>
      </c>
      <c r="H92" s="89" t="str">
        <f>IFERROR(VLOOKUP('ANA SAYFA'!$H$85&amp;ROWS('ANA SAYFA'!$B$90:F92),KİLŞİLER!$E$4:$H$83,4,0),"")</f>
        <v/>
      </c>
      <c r="I92" s="91"/>
      <c r="J92" s="90">
        <v>3</v>
      </c>
      <c r="K92" s="88" t="s">
        <v>435</v>
      </c>
      <c r="L92" s="89" t="str">
        <f>IFERROR(VLOOKUP('ANA SAYFA'!$L$85&amp;ROWS('ANA SAYFA'!$B$90:J92),KİLŞİLER!$E$4:$H$83,4,0),"")</f>
        <v>YUNUS EMRE ÇİFTÇİ</v>
      </c>
      <c r="M92" s="87"/>
      <c r="N92" s="90">
        <v>3</v>
      </c>
      <c r="O92" s="88" t="str">
        <f>IFERROR(VLOOKUP('ANA SAYFA'!$P$85&amp;ROWS('ANA SAYFA'!$B$90:N92),KİLŞİLER!$E$4:$H$83,3,0),"")</f>
        <v/>
      </c>
      <c r="P92" s="89" t="str">
        <f>IFERROR(VLOOKUP('ANA SAYFA'!$P$85&amp;ROWS('ANA SAYFA'!$B$90:N92),KİLŞİLER!$E$4:$H$83,4,0),"")</f>
        <v/>
      </c>
      <c r="Q92" s="87"/>
      <c r="R92" s="90">
        <v>3</v>
      </c>
      <c r="S92" s="88" t="str">
        <f>IFERROR(VLOOKUP('ANA SAYFA'!$T$85&amp;ROWS('ANA SAYFA'!$B$90:R92),KİLŞİLER!$E$4:$H$83,3,0),"")</f>
        <v/>
      </c>
      <c r="T92" s="89" t="str">
        <f>IFERROR(VLOOKUP('ANA SAYFA'!$T$85&amp;ROWS('ANA SAYFA'!$B$90:R92),KİLŞİLER!$E$4:$H$83,4,0),"")</f>
        <v/>
      </c>
      <c r="U92" s="56"/>
    </row>
    <row r="93" spans="1:23" ht="15" customHeight="1" x14ac:dyDescent="0.25">
      <c r="A93" s="55"/>
      <c r="B93" s="90">
        <v>4</v>
      </c>
      <c r="C93" s="88" t="str">
        <f>IFERROR(VLOOKUP('ANA SAYFA'!$D$85&amp;ROWS('ANA SAYFA'!$B$90:B93),KİLŞİLER!$E$4:$H$83,3,0),"")</f>
        <v/>
      </c>
      <c r="D93" s="89" t="str">
        <f>IFERROR(VLOOKUP('ANA SAYFA'!$D$85&amp;ROWS('ANA SAYFA'!$B$90:B93),KİLŞİLER!$E$4:$H$83,4,0),"")</f>
        <v/>
      </c>
      <c r="E93" s="83"/>
      <c r="F93" s="90">
        <v>4</v>
      </c>
      <c r="G93" s="88" t="str">
        <f>IFERROR(VLOOKUP('ANA SAYFA'!$H$85&amp;ROWS('ANA SAYFA'!$B$90:F93),KİLŞİLER!$E$4:$H$83,3,0),"")</f>
        <v/>
      </c>
      <c r="H93" s="89" t="str">
        <f>IFERROR(VLOOKUP('ANA SAYFA'!$H$85&amp;ROWS('ANA SAYFA'!$B$90:F93),KİLŞİLER!$E$4:$H$83,4,0),"")</f>
        <v/>
      </c>
      <c r="I93" s="91"/>
      <c r="J93" s="90">
        <v>4</v>
      </c>
      <c r="K93" s="88" t="str">
        <f>IFERROR(VLOOKUP('ANA SAYFA'!$L$85&amp;ROWS('ANA SAYFA'!$B$90:J93),KİLŞİLER!$E$4:$H$83,3,0),"")</f>
        <v/>
      </c>
      <c r="L93" s="89" t="str">
        <f>IFERROR(VLOOKUP('ANA SAYFA'!$L$85&amp;ROWS('ANA SAYFA'!$B$90:J93),KİLŞİLER!$E$4:$H$83,4,0),"")</f>
        <v/>
      </c>
      <c r="M93" s="87"/>
      <c r="N93" s="90">
        <v>4</v>
      </c>
      <c r="O93" s="88" t="str">
        <f>IFERROR(VLOOKUP('ANA SAYFA'!$P$85&amp;ROWS('ANA SAYFA'!$B$90:N93),KİLŞİLER!$E$4:$H$83,3,0),"")</f>
        <v/>
      </c>
      <c r="P93" s="89" t="str">
        <f>IFERROR(VLOOKUP('ANA SAYFA'!$P$85&amp;ROWS('ANA SAYFA'!$B$90:N93),KİLŞİLER!$E$4:$H$83,4,0),"")</f>
        <v/>
      </c>
      <c r="Q93" s="87"/>
      <c r="R93" s="90">
        <v>4</v>
      </c>
      <c r="S93" s="88" t="str">
        <f>IFERROR(VLOOKUP('ANA SAYFA'!$T$85&amp;ROWS('ANA SAYFA'!$B$90:R93),KİLŞİLER!$E$4:$H$83,3,0),"")</f>
        <v/>
      </c>
      <c r="T93" s="89" t="str">
        <f>IFERROR(VLOOKUP('ANA SAYFA'!$T$85&amp;ROWS('ANA SAYFA'!$B$90:R93),KİLŞİLER!$E$4:$H$83,4,0),"")</f>
        <v/>
      </c>
      <c r="U93" s="56"/>
    </row>
    <row r="94" spans="1:23" ht="15" customHeight="1" x14ac:dyDescent="0.25">
      <c r="A94" s="55"/>
      <c r="B94" s="90">
        <v>5</v>
      </c>
      <c r="C94" s="88" t="str">
        <f>IFERROR(VLOOKUP('ANA SAYFA'!$D$85&amp;ROWS('ANA SAYFA'!$B$90:B94),KİLŞİLER!$E$4:$H$83,3,0),"")</f>
        <v/>
      </c>
      <c r="D94" s="89" t="str">
        <f>IFERROR(VLOOKUP('ANA SAYFA'!$D$85&amp;ROWS('ANA SAYFA'!$B$90:B94),KİLŞİLER!$E$4:$H$83,4,0),"")</f>
        <v/>
      </c>
      <c r="E94" s="83"/>
      <c r="F94" s="90">
        <v>5</v>
      </c>
      <c r="G94" s="88" t="str">
        <f>IFERROR(VLOOKUP('ANA SAYFA'!$H$85&amp;ROWS('ANA SAYFA'!$B$90:F94),KİLŞİLER!$E$4:$H$83,3,0),"")</f>
        <v/>
      </c>
      <c r="H94" s="89" t="str">
        <f>IFERROR(VLOOKUP('ANA SAYFA'!$H$85&amp;ROWS('ANA SAYFA'!$B$90:F94),KİLŞİLER!$E$4:$H$83,4,0),"")</f>
        <v/>
      </c>
      <c r="I94" s="91"/>
      <c r="J94" s="90">
        <v>5</v>
      </c>
      <c r="K94" s="88" t="str">
        <f>IFERROR(VLOOKUP('ANA SAYFA'!$L$85&amp;ROWS('ANA SAYFA'!$B$90:J94),KİLŞİLER!$E$4:$H$83,3,0),"")</f>
        <v/>
      </c>
      <c r="L94" s="89" t="str">
        <f>IFERROR(VLOOKUP('ANA SAYFA'!$L$85&amp;ROWS('ANA SAYFA'!$B$90:J94),KİLŞİLER!$E$4:$H$83,4,0),"")</f>
        <v/>
      </c>
      <c r="M94" s="87"/>
      <c r="N94" s="90">
        <v>5</v>
      </c>
      <c r="O94" s="88" t="str">
        <f>IFERROR(VLOOKUP('ANA SAYFA'!$P$85&amp;ROWS('ANA SAYFA'!$B$90:N94),KİLŞİLER!$E$4:$H$83,3,0),"")</f>
        <v/>
      </c>
      <c r="P94" s="89" t="str">
        <f>IFERROR(VLOOKUP('ANA SAYFA'!$P$85&amp;ROWS('ANA SAYFA'!$B$90:N94),KİLŞİLER!$E$4:$H$83,4,0),"")</f>
        <v/>
      </c>
      <c r="Q94" s="87"/>
      <c r="R94" s="90">
        <v>5</v>
      </c>
      <c r="S94" s="88" t="str">
        <f>IFERROR(VLOOKUP('ANA SAYFA'!$T$85&amp;ROWS('ANA SAYFA'!$B$90:R94),KİLŞİLER!$E$4:$H$83,3,0),"")</f>
        <v/>
      </c>
      <c r="T94" s="89" t="str">
        <f>IFERROR(VLOOKUP('ANA SAYFA'!$T$85&amp;ROWS('ANA SAYFA'!$B$90:R94),KİLŞİLER!$E$4:$H$83,4,0),"")</f>
        <v/>
      </c>
      <c r="U94" s="56"/>
    </row>
    <row r="95" spans="1:23" ht="15" customHeight="1" x14ac:dyDescent="0.25">
      <c r="A95" s="55"/>
      <c r="B95" s="90">
        <v>6</v>
      </c>
      <c r="C95" s="88" t="str">
        <f>IFERROR(VLOOKUP('ANA SAYFA'!$D$85&amp;ROWS('ANA SAYFA'!$B$90:B95),KİLŞİLER!$E$4:$H$83,3,0),"")</f>
        <v/>
      </c>
      <c r="D95" s="89" t="str">
        <f>IFERROR(VLOOKUP('ANA SAYFA'!$D$85&amp;ROWS('ANA SAYFA'!$B$90:B95),KİLŞİLER!$E$4:$H$83,4,0),"")</f>
        <v/>
      </c>
      <c r="E95" s="83"/>
      <c r="F95" s="90">
        <v>6</v>
      </c>
      <c r="G95" s="88" t="str">
        <f>IFERROR(VLOOKUP('ANA SAYFA'!$H$85&amp;ROWS('ANA SAYFA'!$B$90:F95),KİLŞİLER!$E$4:$H$83,3,0),"")</f>
        <v/>
      </c>
      <c r="H95" s="89" t="str">
        <f>IFERROR(VLOOKUP('ANA SAYFA'!$H$85&amp;ROWS('ANA SAYFA'!$B$90:F95),KİLŞİLER!$E$4:$H$83,4,0),"")</f>
        <v/>
      </c>
      <c r="I95" s="91"/>
      <c r="J95" s="90">
        <v>6</v>
      </c>
      <c r="K95" s="88" t="str">
        <f>IFERROR(VLOOKUP('ANA SAYFA'!$L$85&amp;ROWS('ANA SAYFA'!$B$90:J95),KİLŞİLER!$E$4:$H$83,3,0),"")</f>
        <v/>
      </c>
      <c r="L95" s="89" t="str">
        <f>IFERROR(VLOOKUP('ANA SAYFA'!$L$85&amp;ROWS('ANA SAYFA'!$B$90:J95),KİLŞİLER!$E$4:$H$83,4,0),"")</f>
        <v/>
      </c>
      <c r="M95" s="87"/>
      <c r="N95" s="90">
        <v>6</v>
      </c>
      <c r="O95" s="88" t="str">
        <f>IFERROR(VLOOKUP('ANA SAYFA'!$P$85&amp;ROWS('ANA SAYFA'!$B$90:N95),KİLŞİLER!$E$4:$H$83,3,0),"")</f>
        <v/>
      </c>
      <c r="P95" s="89" t="str">
        <f>IFERROR(VLOOKUP('ANA SAYFA'!$P$85&amp;ROWS('ANA SAYFA'!$B$90:N95),KİLŞİLER!$E$4:$H$83,4,0),"")</f>
        <v/>
      </c>
      <c r="Q95" s="87"/>
      <c r="R95" s="90">
        <v>6</v>
      </c>
      <c r="S95" s="88" t="str">
        <f>IFERROR(VLOOKUP('ANA SAYFA'!$T$85&amp;ROWS('ANA SAYFA'!$B$90:R95),KİLŞİLER!$E$4:$H$83,3,0),"")</f>
        <v/>
      </c>
      <c r="T95" s="89" t="str">
        <f>IFERROR(VLOOKUP('ANA SAYFA'!$T$85&amp;ROWS('ANA SAYFA'!$B$90:R95),KİLŞİLER!$E$4:$H$83,4,0),"")</f>
        <v/>
      </c>
      <c r="U95" s="56"/>
    </row>
    <row r="96" spans="1:23" ht="15" customHeight="1" x14ac:dyDescent="0.25">
      <c r="A96" s="55"/>
      <c r="B96" s="90">
        <v>7</v>
      </c>
      <c r="C96" s="88" t="str">
        <f>IFERROR(VLOOKUP('ANA SAYFA'!$D$85&amp;ROWS('ANA SAYFA'!$B$90:B96),KİLŞİLER!$E$4:$H$83,3,0),"")</f>
        <v/>
      </c>
      <c r="D96" s="89" t="str">
        <f>IFERROR(VLOOKUP('ANA SAYFA'!$D$85&amp;ROWS('ANA SAYFA'!$B$90:B96),KİLŞİLER!$E$4:$H$83,4,0),"")</f>
        <v/>
      </c>
      <c r="E96" s="83"/>
      <c r="F96" s="90">
        <v>7</v>
      </c>
      <c r="G96" s="88" t="str">
        <f>IFERROR(VLOOKUP('ANA SAYFA'!$H$85&amp;ROWS('ANA SAYFA'!$B$90:F96),KİLŞİLER!$E$4:$H$83,3,0),"")</f>
        <v/>
      </c>
      <c r="H96" s="89" t="str">
        <f>IFERROR(VLOOKUP('ANA SAYFA'!$H$85&amp;ROWS('ANA SAYFA'!$B$90:F96),KİLŞİLER!$E$4:$H$83,4,0),"")</f>
        <v/>
      </c>
      <c r="I96" s="91"/>
      <c r="J96" s="90">
        <v>7</v>
      </c>
      <c r="K96" s="88" t="str">
        <f>IFERROR(VLOOKUP('ANA SAYFA'!$L$85&amp;ROWS('ANA SAYFA'!$B$90:J96),KİLŞİLER!$E$4:$H$83,3,0),"")</f>
        <v/>
      </c>
      <c r="L96" s="89" t="str">
        <f>IFERROR(VLOOKUP('ANA SAYFA'!$L$85&amp;ROWS('ANA SAYFA'!$B$90:J96),KİLŞİLER!$E$4:$H$83,4,0),"")</f>
        <v/>
      </c>
      <c r="M96" s="87"/>
      <c r="N96" s="90">
        <v>7</v>
      </c>
      <c r="O96" s="88" t="str">
        <f>IFERROR(VLOOKUP('ANA SAYFA'!$P$85&amp;ROWS('ANA SAYFA'!$B$90:N96),KİLŞİLER!$E$4:$H$83,3,0),"")</f>
        <v/>
      </c>
      <c r="P96" s="89" t="str">
        <f>IFERROR(VLOOKUP('ANA SAYFA'!$P$85&amp;ROWS('ANA SAYFA'!$B$90:N96),KİLŞİLER!$E$4:$H$83,4,0),"")</f>
        <v/>
      </c>
      <c r="Q96" s="87"/>
      <c r="R96" s="90">
        <v>7</v>
      </c>
      <c r="S96" s="88" t="str">
        <f>IFERROR(VLOOKUP('ANA SAYFA'!$T$85&amp;ROWS('ANA SAYFA'!$B$90:R96),KİLŞİLER!$E$4:$H$83,3,0),"")</f>
        <v/>
      </c>
      <c r="T96" s="89" t="str">
        <f>IFERROR(VLOOKUP('ANA SAYFA'!$T$85&amp;ROWS('ANA SAYFA'!$B$90:R96),KİLŞİLER!$E$4:$H$83,4,0),"")</f>
        <v/>
      </c>
      <c r="U96" s="56"/>
    </row>
    <row r="97" spans="1:23" ht="15" customHeight="1" x14ac:dyDescent="0.25">
      <c r="A97" s="55"/>
      <c r="B97" s="90">
        <v>8</v>
      </c>
      <c r="C97" s="88" t="str">
        <f>IFERROR(VLOOKUP('ANA SAYFA'!$D$85&amp;ROWS('ANA SAYFA'!$B$90:B97),KİLŞİLER!$E$4:$H$83,3,0),"")</f>
        <v/>
      </c>
      <c r="D97" s="89" t="str">
        <f>IFERROR(VLOOKUP('ANA SAYFA'!$D$85&amp;ROWS('ANA SAYFA'!$B$90:B97),KİLŞİLER!$E$4:$H$83,4,0),"")</f>
        <v/>
      </c>
      <c r="E97" s="83"/>
      <c r="F97" s="90">
        <v>8</v>
      </c>
      <c r="G97" s="88" t="str">
        <f>IFERROR(VLOOKUP('ANA SAYFA'!$H$85&amp;ROWS('ANA SAYFA'!$B$90:F97),KİLŞİLER!$E$4:$H$83,3,0),"")</f>
        <v/>
      </c>
      <c r="H97" s="89" t="str">
        <f>IFERROR(VLOOKUP('ANA SAYFA'!$H$85&amp;ROWS('ANA SAYFA'!$B$90:F97),KİLŞİLER!$E$4:$H$83,4,0),"")</f>
        <v/>
      </c>
      <c r="I97" s="91"/>
      <c r="J97" s="90">
        <v>8</v>
      </c>
      <c r="K97" s="88" t="str">
        <f>IFERROR(VLOOKUP('ANA SAYFA'!$L$85&amp;ROWS('ANA SAYFA'!$B$90:J97),KİLŞİLER!$E$4:$H$83,3,0),"")</f>
        <v/>
      </c>
      <c r="L97" s="89" t="str">
        <f>IFERROR(VLOOKUP('ANA SAYFA'!$L$85&amp;ROWS('ANA SAYFA'!$B$90:J97),KİLŞİLER!$E$4:$H$83,4,0),"")</f>
        <v/>
      </c>
      <c r="M97" s="87"/>
      <c r="N97" s="90">
        <v>8</v>
      </c>
      <c r="O97" s="88" t="str">
        <f>IFERROR(VLOOKUP('ANA SAYFA'!$P$85&amp;ROWS('ANA SAYFA'!$B$90:N97),KİLŞİLER!$E$4:$H$83,3,0),"")</f>
        <v/>
      </c>
      <c r="P97" s="89" t="str">
        <f>IFERROR(VLOOKUP('ANA SAYFA'!$P$85&amp;ROWS('ANA SAYFA'!$B$90:N97),KİLŞİLER!$E$4:$H$83,4,0),"")</f>
        <v/>
      </c>
      <c r="Q97" s="87"/>
      <c r="R97" s="90">
        <v>8</v>
      </c>
      <c r="S97" s="88" t="str">
        <f>IFERROR(VLOOKUP('ANA SAYFA'!$T$85&amp;ROWS('ANA SAYFA'!$B$90:R97),KİLŞİLER!$E$4:$H$83,3,0),"")</f>
        <v/>
      </c>
      <c r="T97" s="89" t="str">
        <f>IFERROR(VLOOKUP('ANA SAYFA'!$T$85&amp;ROWS('ANA SAYFA'!$B$90:R97),KİLŞİLER!$E$4:$H$83,4,0),"")</f>
        <v/>
      </c>
      <c r="U97" s="56"/>
    </row>
    <row r="98" spans="1:23" ht="15" customHeight="1" x14ac:dyDescent="0.25">
      <c r="A98" s="55"/>
      <c r="B98" s="90">
        <v>9</v>
      </c>
      <c r="C98" s="88" t="str">
        <f>IFERROR(VLOOKUP('ANA SAYFA'!$D$85&amp;ROWS('ANA SAYFA'!$B$90:B98),KİLŞİLER!$E$4:$H$83,3,0),"")</f>
        <v/>
      </c>
      <c r="D98" s="89" t="str">
        <f>IFERROR(VLOOKUP('ANA SAYFA'!$D$85&amp;ROWS('ANA SAYFA'!$B$90:B98),KİLŞİLER!$E$4:$H$83,4,0),"")</f>
        <v/>
      </c>
      <c r="E98" s="83"/>
      <c r="F98" s="90">
        <v>9</v>
      </c>
      <c r="G98" s="88" t="str">
        <f>IFERROR(VLOOKUP('ANA SAYFA'!$H$85&amp;ROWS('ANA SAYFA'!$B$90:F98),KİLŞİLER!$E$4:$H$83,3,0),"")</f>
        <v/>
      </c>
      <c r="H98" s="89" t="str">
        <f>IFERROR(VLOOKUP('ANA SAYFA'!$H$85&amp;ROWS('ANA SAYFA'!$B$90:F98),KİLŞİLER!$E$4:$H$83,4,0),"")</f>
        <v/>
      </c>
      <c r="I98" s="91"/>
      <c r="J98" s="90">
        <v>9</v>
      </c>
      <c r="K98" s="88" t="str">
        <f>IFERROR(VLOOKUP('ANA SAYFA'!$L$85&amp;ROWS('ANA SAYFA'!$B$90:J98),KİLŞİLER!$E$4:$H$83,3,0),"")</f>
        <v/>
      </c>
      <c r="L98" s="89" t="str">
        <f>IFERROR(VLOOKUP('ANA SAYFA'!$L$85&amp;ROWS('ANA SAYFA'!$B$90:J98),KİLŞİLER!$E$4:$H$83,4,0),"")</f>
        <v/>
      </c>
      <c r="M98" s="87"/>
      <c r="N98" s="90">
        <v>9</v>
      </c>
      <c r="O98" s="88" t="str">
        <f>IFERROR(VLOOKUP('ANA SAYFA'!$P$85&amp;ROWS('ANA SAYFA'!$B$90:N98),KİLŞİLER!$E$4:$H$83,3,0),"")</f>
        <v/>
      </c>
      <c r="P98" s="89" t="str">
        <f>IFERROR(VLOOKUP('ANA SAYFA'!$P$85&amp;ROWS('ANA SAYFA'!$B$90:N98),KİLŞİLER!$E$4:$H$83,4,0),"")</f>
        <v/>
      </c>
      <c r="Q98" s="87"/>
      <c r="R98" s="90">
        <v>9</v>
      </c>
      <c r="S98" s="88" t="str">
        <f>IFERROR(VLOOKUP('ANA SAYFA'!$T$85&amp;ROWS('ANA SAYFA'!$B$90:R98),KİLŞİLER!$E$4:$H$83,3,0),"")</f>
        <v/>
      </c>
      <c r="T98" s="89" t="str">
        <f>IFERROR(VLOOKUP('ANA SAYFA'!$T$85&amp;ROWS('ANA SAYFA'!$B$90:R98),KİLŞİLER!$E$4:$H$83,4,0),"")</f>
        <v/>
      </c>
      <c r="U98" s="56"/>
    </row>
    <row r="99" spans="1:23" ht="15" customHeight="1" x14ac:dyDescent="0.25">
      <c r="A99" s="55"/>
      <c r="B99" s="90">
        <v>10</v>
      </c>
      <c r="C99" s="88" t="str">
        <f>IFERROR(VLOOKUP('ANA SAYFA'!$D$85&amp;ROWS('ANA SAYFA'!$B$90:B99),KİLŞİLER!$E$4:$H$83,3,0),"")</f>
        <v/>
      </c>
      <c r="D99" s="89" t="str">
        <f>IFERROR(VLOOKUP('ANA SAYFA'!$D$85&amp;ROWS('ANA SAYFA'!$B$90:B99),KİLŞİLER!$E$4:$H$83,4,0),"")</f>
        <v/>
      </c>
      <c r="E99" s="83"/>
      <c r="F99" s="90">
        <v>10</v>
      </c>
      <c r="G99" s="88" t="str">
        <f>IFERROR(VLOOKUP('ANA SAYFA'!$H$85&amp;ROWS('ANA SAYFA'!$B$90:F99),KİLŞİLER!$E$4:$H$83,3,0),"")</f>
        <v/>
      </c>
      <c r="H99" s="89" t="str">
        <f>IFERROR(VLOOKUP('ANA SAYFA'!$H$85&amp;ROWS('ANA SAYFA'!$B$90:F99),KİLŞİLER!$E$4:$H$83,4,0),"")</f>
        <v/>
      </c>
      <c r="I99" s="91"/>
      <c r="J99" s="90">
        <v>10</v>
      </c>
      <c r="K99" s="88" t="str">
        <f>IFERROR(VLOOKUP('ANA SAYFA'!$L$85&amp;ROWS('ANA SAYFA'!$B$90:J99),KİLŞİLER!$E$4:$H$83,3,0),"")</f>
        <v/>
      </c>
      <c r="L99" s="89" t="str">
        <f>IFERROR(VLOOKUP('ANA SAYFA'!$L$85&amp;ROWS('ANA SAYFA'!$B$90:J99),KİLŞİLER!$E$4:$H$83,4,0),"")</f>
        <v/>
      </c>
      <c r="M99" s="87"/>
      <c r="N99" s="90">
        <v>10</v>
      </c>
      <c r="O99" s="88" t="str">
        <f>IFERROR(VLOOKUP('ANA SAYFA'!$P$85&amp;ROWS('ANA SAYFA'!$B$90:N99),KİLŞİLER!$E$4:$H$83,3,0),"")</f>
        <v/>
      </c>
      <c r="P99" s="89" t="str">
        <f>IFERROR(VLOOKUP('ANA SAYFA'!$P$85&amp;ROWS('ANA SAYFA'!$B$90:N99),KİLŞİLER!$E$4:$H$83,4,0),"")</f>
        <v/>
      </c>
      <c r="Q99" s="87"/>
      <c r="R99" s="90">
        <v>10</v>
      </c>
      <c r="S99" s="88" t="str">
        <f>IFERROR(VLOOKUP('ANA SAYFA'!$T$85&amp;ROWS('ANA SAYFA'!$B$90:R99),KİLŞİLER!$E$4:$H$83,3,0),"")</f>
        <v/>
      </c>
      <c r="T99" s="89" t="str">
        <f>IFERROR(VLOOKUP('ANA SAYFA'!$T$85&amp;ROWS('ANA SAYFA'!$B$90:R99),KİLŞİLER!$E$4:$H$83,4,0),"")</f>
        <v/>
      </c>
      <c r="U99" s="56"/>
    </row>
    <row r="100" spans="1:23" ht="15" customHeight="1" x14ac:dyDescent="0.25">
      <c r="A100" s="55"/>
      <c r="B100" s="90">
        <v>11</v>
      </c>
      <c r="C100" s="88" t="str">
        <f>IFERROR(VLOOKUP('ANA SAYFA'!$D$85&amp;ROWS('ANA SAYFA'!$B$90:B100),KİLŞİLER!$E$4:$H$83,3,0),"")</f>
        <v/>
      </c>
      <c r="D100" s="89" t="str">
        <f>IFERROR(VLOOKUP('ANA SAYFA'!$D$85&amp;ROWS('ANA SAYFA'!$B$90:B100),KİLŞİLER!$E$4:$H$83,4,0),"")</f>
        <v/>
      </c>
      <c r="E100" s="83"/>
      <c r="F100" s="90">
        <v>11</v>
      </c>
      <c r="G100" s="88" t="str">
        <f>IFERROR(VLOOKUP('ANA SAYFA'!$H$85&amp;ROWS('ANA SAYFA'!$B$90:F100),KİLŞİLER!$E$4:$H$83,3,0),"")</f>
        <v/>
      </c>
      <c r="H100" s="89" t="str">
        <f>IFERROR(VLOOKUP('ANA SAYFA'!$H$85&amp;ROWS('ANA SAYFA'!$B$90:F100),KİLŞİLER!$E$4:$H$83,4,0),"")</f>
        <v/>
      </c>
      <c r="I100" s="91"/>
      <c r="J100" s="90">
        <v>11</v>
      </c>
      <c r="K100" s="88" t="str">
        <f>IFERROR(VLOOKUP('ANA SAYFA'!$L$85&amp;ROWS('ANA SAYFA'!$B$90:J100),KİLŞİLER!$E$4:$H$83,3,0),"")</f>
        <v/>
      </c>
      <c r="L100" s="89" t="str">
        <f>IFERROR(VLOOKUP('ANA SAYFA'!$L$85&amp;ROWS('ANA SAYFA'!$B$90:J100),KİLŞİLER!$E$4:$H$83,4,0),"")</f>
        <v/>
      </c>
      <c r="M100" s="87"/>
      <c r="N100" s="90">
        <v>11</v>
      </c>
      <c r="O100" s="88" t="str">
        <f>IFERROR(VLOOKUP('ANA SAYFA'!$P$85&amp;ROWS('ANA SAYFA'!$B$90:N100),KİLŞİLER!$E$4:$H$83,3,0),"")</f>
        <v/>
      </c>
      <c r="P100" s="89" t="str">
        <f>IFERROR(VLOOKUP('ANA SAYFA'!$P$85&amp;ROWS('ANA SAYFA'!$B$90:N100),KİLŞİLER!$E$4:$H$83,4,0),"")</f>
        <v/>
      </c>
      <c r="Q100" s="87"/>
      <c r="R100" s="90">
        <v>11</v>
      </c>
      <c r="S100" s="88" t="str">
        <f>IFERROR(VLOOKUP('ANA SAYFA'!$T$85&amp;ROWS('ANA SAYFA'!$B$90:R100),KİLŞİLER!$E$4:$H$83,3,0),"")</f>
        <v/>
      </c>
      <c r="T100" s="89" t="str">
        <f>IFERROR(VLOOKUP('ANA SAYFA'!$T$85&amp;ROWS('ANA SAYFA'!$B$90:R100),KİLŞİLER!$E$4:$H$83,4,0),"")</f>
        <v/>
      </c>
      <c r="U100" s="56"/>
    </row>
    <row r="101" spans="1:23" ht="15" customHeight="1" x14ac:dyDescent="0.25">
      <c r="A101" s="55"/>
      <c r="B101" s="90">
        <v>12</v>
      </c>
      <c r="C101" s="88" t="str">
        <f>IFERROR(VLOOKUP('ANA SAYFA'!$D$85&amp;ROWS('ANA SAYFA'!$B$90:B101),KİLŞİLER!$E$4:$H$83,3,0),"")</f>
        <v/>
      </c>
      <c r="D101" s="89" t="str">
        <f>IFERROR(VLOOKUP('ANA SAYFA'!$D$85&amp;ROWS('ANA SAYFA'!$B$90:B101),KİLŞİLER!$E$4:$H$83,4,0),"")</f>
        <v/>
      </c>
      <c r="E101" s="83"/>
      <c r="F101" s="90">
        <v>12</v>
      </c>
      <c r="G101" s="88" t="str">
        <f>IFERROR(VLOOKUP('ANA SAYFA'!$H$85&amp;ROWS('ANA SAYFA'!$B$90:F101),KİLŞİLER!$E$4:$H$83,3,0),"")</f>
        <v/>
      </c>
      <c r="H101" s="89" t="str">
        <f>IFERROR(VLOOKUP('ANA SAYFA'!$H$85&amp;ROWS('ANA SAYFA'!$B$90:F101),KİLŞİLER!$E$4:$H$83,4,0),"")</f>
        <v/>
      </c>
      <c r="I101" s="91"/>
      <c r="J101" s="90">
        <v>12</v>
      </c>
      <c r="K101" s="88" t="str">
        <f>IFERROR(VLOOKUP('ANA SAYFA'!$L$85&amp;ROWS('ANA SAYFA'!$B$90:J101),KİLŞİLER!$E$4:$H$83,3,0),"")</f>
        <v/>
      </c>
      <c r="L101" s="89" t="str">
        <f>IFERROR(VLOOKUP('ANA SAYFA'!$L$85&amp;ROWS('ANA SAYFA'!$B$90:J101),KİLŞİLER!$E$4:$H$83,4,0),"")</f>
        <v/>
      </c>
      <c r="M101" s="87"/>
      <c r="N101" s="90">
        <v>12</v>
      </c>
      <c r="O101" s="88" t="str">
        <f>IFERROR(VLOOKUP('ANA SAYFA'!$P$85&amp;ROWS('ANA SAYFA'!$B$90:N101),KİLŞİLER!$E$4:$H$83,3,0),"")</f>
        <v/>
      </c>
      <c r="P101" s="89" t="str">
        <f>IFERROR(VLOOKUP('ANA SAYFA'!$P$85&amp;ROWS('ANA SAYFA'!$B$90:N101),KİLŞİLER!$E$4:$H$83,4,0),"")</f>
        <v/>
      </c>
      <c r="Q101" s="87"/>
      <c r="R101" s="90">
        <v>12</v>
      </c>
      <c r="S101" s="88" t="str">
        <f>IFERROR(VLOOKUP('ANA SAYFA'!$T$85&amp;ROWS('ANA SAYFA'!$B$90:R101),KİLŞİLER!$E$4:$H$83,3,0),"")</f>
        <v/>
      </c>
      <c r="T101" s="89" t="str">
        <f>IFERROR(VLOOKUP('ANA SAYFA'!$T$85&amp;ROWS('ANA SAYFA'!$B$90:R101),KİLŞİLER!$E$4:$H$83,4,0),"")</f>
        <v/>
      </c>
      <c r="U101" s="56"/>
    </row>
    <row r="102" spans="1:23" ht="15" customHeight="1" x14ac:dyDescent="0.25">
      <c r="A102" s="55"/>
      <c r="B102" s="90">
        <v>13</v>
      </c>
      <c r="C102" s="88" t="str">
        <f>IFERROR(VLOOKUP('ANA SAYFA'!$D$85&amp;ROWS('ANA SAYFA'!$B$90:B102),KİLŞİLER!$E$4:$H$83,3,0),"")</f>
        <v/>
      </c>
      <c r="D102" s="89" t="str">
        <f>IFERROR(VLOOKUP('ANA SAYFA'!$D$85&amp;ROWS('ANA SAYFA'!$B$90:B102),KİLŞİLER!$E$4:$H$83,4,0),"")</f>
        <v/>
      </c>
      <c r="E102" s="83"/>
      <c r="F102" s="90">
        <v>13</v>
      </c>
      <c r="G102" s="88" t="str">
        <f>IFERROR(VLOOKUP('ANA SAYFA'!$H$85&amp;ROWS('ANA SAYFA'!$B$90:F102),KİLŞİLER!$E$4:$H$83,3,0),"")</f>
        <v/>
      </c>
      <c r="H102" s="89" t="str">
        <f>IFERROR(VLOOKUP('ANA SAYFA'!$H$85&amp;ROWS('ANA SAYFA'!$B$90:F102),KİLŞİLER!$E$4:$H$83,4,0),"")</f>
        <v/>
      </c>
      <c r="I102" s="91"/>
      <c r="J102" s="90">
        <v>13</v>
      </c>
      <c r="K102" s="88" t="str">
        <f>IFERROR(VLOOKUP('ANA SAYFA'!$L$85&amp;ROWS('ANA SAYFA'!$B$90:J102),KİLŞİLER!$E$4:$H$83,3,0),"")</f>
        <v/>
      </c>
      <c r="L102" s="89" t="str">
        <f>IFERROR(VLOOKUP('ANA SAYFA'!$L$85&amp;ROWS('ANA SAYFA'!$B$90:J102),KİLŞİLER!$E$4:$H$83,4,0),"")</f>
        <v/>
      </c>
      <c r="M102" s="87"/>
      <c r="N102" s="90">
        <v>13</v>
      </c>
      <c r="O102" s="88" t="str">
        <f>IFERROR(VLOOKUP('ANA SAYFA'!$P$85&amp;ROWS('ANA SAYFA'!$B$90:N102),KİLŞİLER!$E$4:$H$83,3,0),"")</f>
        <v/>
      </c>
      <c r="P102" s="89" t="str">
        <f>IFERROR(VLOOKUP('ANA SAYFA'!$P$85&amp;ROWS('ANA SAYFA'!$B$90:N102),KİLŞİLER!$E$4:$H$83,4,0),"")</f>
        <v/>
      </c>
      <c r="Q102" s="87"/>
      <c r="R102" s="90">
        <v>13</v>
      </c>
      <c r="S102" s="88" t="str">
        <f>IFERROR(VLOOKUP('ANA SAYFA'!$T$85&amp;ROWS('ANA SAYFA'!$B$90:R102),KİLŞİLER!$E$4:$H$83,3,0),"")</f>
        <v/>
      </c>
      <c r="T102" s="89" t="str">
        <f>IFERROR(VLOOKUP('ANA SAYFA'!$T$85&amp;ROWS('ANA SAYFA'!$B$90:R102),KİLŞİLER!$E$4:$H$83,4,0),"")</f>
        <v/>
      </c>
      <c r="U102" s="56"/>
    </row>
    <row r="103" spans="1:23" ht="15" customHeight="1" x14ac:dyDescent="0.25">
      <c r="A103" s="55"/>
      <c r="B103" s="90">
        <v>14</v>
      </c>
      <c r="C103" s="88" t="str">
        <f>IFERROR(VLOOKUP('ANA SAYFA'!$D$85&amp;ROWS('ANA SAYFA'!$B$90:B103),KİLŞİLER!$E$4:$H$83,3,0),"")</f>
        <v/>
      </c>
      <c r="D103" s="89" t="str">
        <f>IFERROR(VLOOKUP('ANA SAYFA'!$D$85&amp;ROWS('ANA SAYFA'!$B$90:B103),KİLŞİLER!$E$4:$H$83,4,0),"")</f>
        <v/>
      </c>
      <c r="E103" s="83"/>
      <c r="F103" s="90">
        <v>14</v>
      </c>
      <c r="G103" s="88" t="str">
        <f>IFERROR(VLOOKUP('ANA SAYFA'!$H$85&amp;ROWS('ANA SAYFA'!$B$90:F103),KİLŞİLER!$E$4:$H$83,3,0),"")</f>
        <v/>
      </c>
      <c r="H103" s="89" t="str">
        <f>IFERROR(VLOOKUP('ANA SAYFA'!$H$85&amp;ROWS('ANA SAYFA'!$B$90:F103),KİLŞİLER!$E$4:$H$83,4,0),"")</f>
        <v/>
      </c>
      <c r="I103" s="91"/>
      <c r="J103" s="90">
        <v>14</v>
      </c>
      <c r="K103" s="88" t="str">
        <f>IFERROR(VLOOKUP('ANA SAYFA'!$L$85&amp;ROWS('ANA SAYFA'!$B$90:J103),KİLŞİLER!$E$4:$H$83,3,0),"")</f>
        <v/>
      </c>
      <c r="L103" s="89" t="str">
        <f>IFERROR(VLOOKUP('ANA SAYFA'!$L$85&amp;ROWS('ANA SAYFA'!$B$90:J103),KİLŞİLER!$E$4:$H$83,4,0),"")</f>
        <v/>
      </c>
      <c r="M103" s="87"/>
      <c r="N103" s="90">
        <v>14</v>
      </c>
      <c r="O103" s="88" t="str">
        <f>IFERROR(VLOOKUP('ANA SAYFA'!$P$85&amp;ROWS('ANA SAYFA'!$B$90:N103),KİLŞİLER!$E$4:$H$83,3,0),"")</f>
        <v/>
      </c>
      <c r="P103" s="89" t="str">
        <f>IFERROR(VLOOKUP('ANA SAYFA'!$P$85&amp;ROWS('ANA SAYFA'!$B$90:N103),KİLŞİLER!$E$4:$H$83,4,0),"")</f>
        <v/>
      </c>
      <c r="Q103" s="87"/>
      <c r="R103" s="90">
        <v>14</v>
      </c>
      <c r="S103" s="88" t="str">
        <f>IFERROR(VLOOKUP('ANA SAYFA'!$T$85&amp;ROWS('ANA SAYFA'!$B$90:R103),KİLŞİLER!$E$4:$H$83,3,0),"")</f>
        <v/>
      </c>
      <c r="T103" s="89" t="str">
        <f>IFERROR(VLOOKUP('ANA SAYFA'!$T$85&amp;ROWS('ANA SAYFA'!$B$90:R103),KİLŞİLER!$E$4:$H$83,4,0),"")</f>
        <v/>
      </c>
      <c r="U103" s="56"/>
    </row>
    <row r="104" spans="1:23" ht="15" customHeight="1" x14ac:dyDescent="0.25">
      <c r="A104" s="55"/>
      <c r="B104" s="90">
        <v>15</v>
      </c>
      <c r="C104" s="88" t="str">
        <f>IFERROR(VLOOKUP('ANA SAYFA'!$D$85&amp;ROWS('ANA SAYFA'!$B$90:B104),KİLŞİLER!$E$4:$H$83,3,0),"")</f>
        <v/>
      </c>
      <c r="D104" s="89" t="str">
        <f>IFERROR(VLOOKUP('ANA SAYFA'!$D$85&amp;ROWS('ANA SAYFA'!$B$90:B104),KİLŞİLER!$E$4:$H$83,4,0),"")</f>
        <v/>
      </c>
      <c r="E104" s="83"/>
      <c r="F104" s="90">
        <v>15</v>
      </c>
      <c r="G104" s="88" t="str">
        <f>IFERROR(VLOOKUP('ANA SAYFA'!$H$85&amp;ROWS('ANA SAYFA'!$B$90:F104),KİLŞİLER!$E$4:$H$83,3,0),"")</f>
        <v/>
      </c>
      <c r="H104" s="89" t="str">
        <f>IFERROR(VLOOKUP('ANA SAYFA'!$H$85&amp;ROWS('ANA SAYFA'!$B$90:F104),KİLŞİLER!$E$4:$H$83,4,0),"")</f>
        <v/>
      </c>
      <c r="I104" s="91"/>
      <c r="J104" s="90">
        <v>15</v>
      </c>
      <c r="K104" s="88" t="str">
        <f>IFERROR(VLOOKUP('ANA SAYFA'!$L$85&amp;ROWS('ANA SAYFA'!$B$90:J104),KİLŞİLER!$E$4:$H$83,3,0),"")</f>
        <v/>
      </c>
      <c r="L104" s="89" t="str">
        <f>IFERROR(VLOOKUP('ANA SAYFA'!$L$85&amp;ROWS('ANA SAYFA'!$B$90:J104),KİLŞİLER!$E$4:$H$83,4,0),"")</f>
        <v/>
      </c>
      <c r="M104" s="87"/>
      <c r="N104" s="90">
        <v>15</v>
      </c>
      <c r="O104" s="88" t="str">
        <f>IFERROR(VLOOKUP('ANA SAYFA'!$P$85&amp;ROWS('ANA SAYFA'!$B$90:N104),KİLŞİLER!$E$4:$H$83,3,0),"")</f>
        <v/>
      </c>
      <c r="P104" s="89" t="str">
        <f>IFERROR(VLOOKUP('ANA SAYFA'!$P$85&amp;ROWS('ANA SAYFA'!$B$90:N104),KİLŞİLER!$E$4:$H$83,4,0),"")</f>
        <v/>
      </c>
      <c r="Q104" s="87"/>
      <c r="R104" s="90">
        <v>15</v>
      </c>
      <c r="S104" s="88" t="str">
        <f>IFERROR(VLOOKUP('ANA SAYFA'!$T$85&amp;ROWS('ANA SAYFA'!$B$90:R104),KİLŞİLER!$E$4:$H$83,3,0),"")</f>
        <v/>
      </c>
      <c r="T104" s="89" t="str">
        <f>IFERROR(VLOOKUP('ANA SAYFA'!$T$85&amp;ROWS('ANA SAYFA'!$B$90:R104),KİLŞİLER!$E$4:$H$83,4,0),"")</f>
        <v/>
      </c>
      <c r="U104" s="56"/>
    </row>
    <row r="105" spans="1:23" ht="15" customHeight="1" thickBot="1" x14ac:dyDescent="0.3">
      <c r="A105" s="55"/>
      <c r="B105" s="95">
        <v>16</v>
      </c>
      <c r="C105" s="88" t="str">
        <f>IFERROR(VLOOKUP('ANA SAYFA'!$D$85&amp;ROWS('ANA SAYFA'!$B$90:B105),KİLŞİLER!$E$4:$H$83,3,0),"")</f>
        <v/>
      </c>
      <c r="D105" s="89" t="str">
        <f>IFERROR(VLOOKUP('ANA SAYFA'!$D$85&amp;ROWS('ANA SAYFA'!$B$90:B105),KİLŞİLER!$E$4:$H$83,4,0),"")</f>
        <v/>
      </c>
      <c r="E105" s="83"/>
      <c r="F105" s="95">
        <v>16</v>
      </c>
      <c r="G105" s="88" t="str">
        <f>IFERROR(VLOOKUP('ANA SAYFA'!$H$85&amp;ROWS('ANA SAYFA'!$B$90:F105),KİLŞİLER!$E$4:$H$83,3,0),"")</f>
        <v/>
      </c>
      <c r="H105" s="89" t="str">
        <f>IFERROR(VLOOKUP('ANA SAYFA'!$H$85&amp;ROWS('ANA SAYFA'!$B$90:F105),KİLŞİLER!$E$4:$H$83,4,0),"")</f>
        <v/>
      </c>
      <c r="I105" s="91"/>
      <c r="J105" s="95">
        <v>16</v>
      </c>
      <c r="K105" s="88" t="str">
        <f>IFERROR(VLOOKUP('ANA SAYFA'!$L$85&amp;ROWS('ANA SAYFA'!$B$90:J105),KİLŞİLER!$E$4:$H$83,3,0),"")</f>
        <v/>
      </c>
      <c r="L105" s="89" t="str">
        <f>IFERROR(VLOOKUP('ANA SAYFA'!$L$85&amp;ROWS('ANA SAYFA'!$B$90:J105),KİLŞİLER!$E$4:$H$83,4,0),"")</f>
        <v/>
      </c>
      <c r="M105" s="87"/>
      <c r="N105" s="95">
        <v>16</v>
      </c>
      <c r="O105" s="88" t="str">
        <f>IFERROR(VLOOKUP('ANA SAYFA'!$P$85&amp;ROWS('ANA SAYFA'!$B$90:N105),KİLŞİLER!$E$4:$H$83,3,0),"")</f>
        <v/>
      </c>
      <c r="P105" s="89" t="str">
        <f>IFERROR(VLOOKUP('ANA SAYFA'!$P$85&amp;ROWS('ANA SAYFA'!$B$90:N105),KİLŞİLER!$E$4:$H$83,4,0),"")</f>
        <v/>
      </c>
      <c r="Q105" s="87"/>
      <c r="R105" s="95">
        <v>16</v>
      </c>
      <c r="S105" s="88" t="str">
        <f>IFERROR(VLOOKUP('ANA SAYFA'!$T$85&amp;ROWS('ANA SAYFA'!$B$90:R105),KİLŞİLER!$E$4:$H$83,3,0),"")</f>
        <v/>
      </c>
      <c r="T105" s="89" t="str">
        <f>IFERROR(VLOOKUP('ANA SAYFA'!$T$85&amp;ROWS('ANA SAYFA'!$B$90:R105),KİLŞİLER!$E$4:$H$83,4,0),"")</f>
        <v/>
      </c>
      <c r="U105" s="56"/>
    </row>
    <row r="106" spans="1:23" s="99" customFormat="1" ht="18" customHeight="1" thickBot="1" x14ac:dyDescent="0.3">
      <c r="A106" s="96"/>
      <c r="B106" s="234" t="s">
        <v>73</v>
      </c>
      <c r="C106" s="235"/>
      <c r="D106" s="236"/>
      <c r="E106" s="97"/>
      <c r="F106" s="234" t="s">
        <v>74</v>
      </c>
      <c r="G106" s="235"/>
      <c r="H106" s="236"/>
      <c r="I106" s="97"/>
      <c r="J106" s="234" t="s">
        <v>75</v>
      </c>
      <c r="K106" s="235"/>
      <c r="L106" s="236"/>
      <c r="M106" s="97"/>
      <c r="N106" s="234" t="s">
        <v>76</v>
      </c>
      <c r="O106" s="235"/>
      <c r="P106" s="236"/>
      <c r="Q106" s="97"/>
      <c r="R106" s="234" t="s">
        <v>77</v>
      </c>
      <c r="S106" s="235"/>
      <c r="T106" s="236"/>
      <c r="U106" s="98"/>
      <c r="W106" s="137"/>
    </row>
    <row r="107" spans="1:23" ht="31.5" customHeight="1" thickBot="1" x14ac:dyDescent="0.3">
      <c r="A107" s="61"/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6"/>
    </row>
    <row r="108" spans="1:23" ht="15" customHeight="1" thickBot="1" x14ac:dyDescent="0.3">
      <c r="A108" s="61"/>
      <c r="B108" s="52"/>
      <c r="C108" s="114"/>
      <c r="D108" s="114"/>
      <c r="E108" s="114"/>
      <c r="F108" s="114"/>
      <c r="G108" s="115"/>
      <c r="H108" s="115"/>
      <c r="I108" s="115"/>
      <c r="J108" s="115"/>
      <c r="K108" s="115"/>
      <c r="L108" s="115"/>
      <c r="M108" s="115"/>
      <c r="N108" s="115"/>
      <c r="O108" s="115"/>
      <c r="P108" s="52"/>
      <c r="Q108" s="52"/>
      <c r="R108" s="52"/>
      <c r="S108" s="52"/>
      <c r="T108" s="52"/>
      <c r="U108" s="53"/>
      <c r="W108" s="138"/>
    </row>
    <row r="109" spans="1:23" ht="15" customHeight="1" x14ac:dyDescent="0.25">
      <c r="B109" s="253" t="s">
        <v>96</v>
      </c>
      <c r="C109" s="254"/>
      <c r="D109" s="69" t="s">
        <v>146</v>
      </c>
      <c r="E109" s="116"/>
      <c r="F109" s="232" t="s">
        <v>96</v>
      </c>
      <c r="G109" s="233"/>
      <c r="H109" s="69" t="s">
        <v>147</v>
      </c>
      <c r="I109" s="117"/>
      <c r="J109" s="253" t="s">
        <v>96</v>
      </c>
      <c r="K109" s="254"/>
      <c r="L109" s="69" t="s">
        <v>148</v>
      </c>
      <c r="M109" s="117"/>
      <c r="N109" s="253" t="s">
        <v>96</v>
      </c>
      <c r="O109" s="254"/>
      <c r="P109" s="69" t="s">
        <v>149</v>
      </c>
      <c r="R109" s="253" t="s">
        <v>96</v>
      </c>
      <c r="S109" s="254"/>
      <c r="T109" s="69" t="s">
        <v>150</v>
      </c>
      <c r="U109" s="56"/>
    </row>
    <row r="110" spans="1:23" s="76" customFormat="1" ht="36" customHeight="1" x14ac:dyDescent="0.25">
      <c r="A110" s="72"/>
      <c r="B110" s="251" t="s">
        <v>43</v>
      </c>
      <c r="C110" s="252"/>
      <c r="D110" s="73" t="s">
        <v>264</v>
      </c>
      <c r="E110" s="74"/>
      <c r="F110" s="251" t="s">
        <v>43</v>
      </c>
      <c r="G110" s="252"/>
      <c r="H110" s="73" t="s">
        <v>272</v>
      </c>
      <c r="I110" s="74"/>
      <c r="J110" s="251" t="s">
        <v>43</v>
      </c>
      <c r="K110" s="252"/>
      <c r="L110" s="73" t="s">
        <v>137</v>
      </c>
      <c r="M110" s="74"/>
      <c r="N110" s="251" t="s">
        <v>43</v>
      </c>
      <c r="O110" s="252"/>
      <c r="P110" s="73" t="s">
        <v>138</v>
      </c>
      <c r="Q110" s="74"/>
      <c r="R110" s="251" t="s">
        <v>43</v>
      </c>
      <c r="S110" s="252"/>
      <c r="T110" s="73" t="s">
        <v>139</v>
      </c>
      <c r="U110" s="75"/>
      <c r="W110" s="131"/>
    </row>
    <row r="111" spans="1:23" ht="17.25" customHeight="1" x14ac:dyDescent="0.25">
      <c r="B111" s="245" t="s">
        <v>54</v>
      </c>
      <c r="C111" s="246"/>
      <c r="D111" s="118" t="str">
        <f>VLOOKUP(D110,'ŞÖFÖR VE SERVİS BİL.'!$B$3:$E$32,2,0)</f>
        <v>UĞUR KOCADAĞ</v>
      </c>
      <c r="E111" s="78"/>
      <c r="F111" s="247" t="s">
        <v>54</v>
      </c>
      <c r="G111" s="248"/>
      <c r="H111" s="118" t="e">
        <f>VLOOKUP(H110,'ŞÖFÖR VE SERVİS BİL.'!$B$3:$E$32,2,0)</f>
        <v>#N/A</v>
      </c>
      <c r="I111" s="78"/>
      <c r="J111" s="245" t="s">
        <v>54</v>
      </c>
      <c r="K111" s="246"/>
      <c r="L111" s="118" t="str">
        <f>VLOOKUP(L110,'ŞÖFÖR VE SERVİS BİL.'!$B$3:E55,2,0)</f>
        <v>ŞÜKRÜ ŞAHİN</v>
      </c>
      <c r="M111" s="78"/>
      <c r="N111" s="245" t="s">
        <v>54</v>
      </c>
      <c r="O111" s="246"/>
      <c r="P111" s="118" t="str">
        <f>VLOOKUP(P110,'ŞÖFÖR VE SERVİS BİL.'!$B$3:$E$32,2,0)</f>
        <v>UĞUR TURAN</v>
      </c>
      <c r="Q111" s="78"/>
      <c r="R111" s="245" t="s">
        <v>54</v>
      </c>
      <c r="S111" s="246"/>
      <c r="T111" s="118" t="str">
        <f>VLOOKUP(T110,'ŞÖFÖR VE SERVİS BİL.'!$B$3:$E$32,2,0)</f>
        <v>ALİ ARGAN</v>
      </c>
      <c r="U111" s="56"/>
    </row>
    <row r="112" spans="1:23" ht="17.25" customHeight="1" x14ac:dyDescent="0.25">
      <c r="A112" s="54">
        <v>0</v>
      </c>
      <c r="B112" s="245" t="s">
        <v>56</v>
      </c>
      <c r="C112" s="246"/>
      <c r="D112" s="119">
        <f>VLOOKUP(D110,'ŞÖFÖR VE SERVİS BİL.'!$B$3:$E$32,4,0)</f>
        <v>0</v>
      </c>
      <c r="E112" s="78"/>
      <c r="F112" s="247" t="s">
        <v>56</v>
      </c>
      <c r="G112" s="248"/>
      <c r="H112" s="119" t="e">
        <f>VLOOKUP(H110,'ŞÖFÖR VE SERVİS BİL.'!$B$3:$E$32,4,0)</f>
        <v>#N/A</v>
      </c>
      <c r="I112" s="78"/>
      <c r="J112" s="245" t="s">
        <v>56</v>
      </c>
      <c r="K112" s="246"/>
      <c r="L112" s="119">
        <f>VLOOKUP(L110,'ŞÖFÖR VE SERVİS BİL.'!B20:$E$32,4,0)</f>
        <v>5312655525</v>
      </c>
      <c r="M112" s="78"/>
      <c r="N112" s="245" t="s">
        <v>56</v>
      </c>
      <c r="O112" s="246"/>
      <c r="P112" s="119">
        <f>VLOOKUP(P110,'ŞÖFÖR VE SERVİS BİL.'!$B$3:$E$32,4,0)</f>
        <v>5307315102</v>
      </c>
      <c r="Q112" s="78"/>
      <c r="R112" s="245" t="s">
        <v>56</v>
      </c>
      <c r="S112" s="246"/>
      <c r="T112" s="119">
        <f>VLOOKUP(T110,'ŞÖFÖR VE SERVİS BİL.'!$B$3:$E$32,4,0)</f>
        <v>5379779369</v>
      </c>
      <c r="U112" s="56"/>
    </row>
    <row r="113" spans="2:21" ht="17.25" customHeight="1" thickBot="1" x14ac:dyDescent="0.3">
      <c r="B113" s="245" t="s">
        <v>55</v>
      </c>
      <c r="C113" s="246"/>
      <c r="D113" s="118" t="str">
        <f>VLOOKUP(D110,'ŞÖFÖR VE SERVİS BİL.'!$B$3:$E$32,3,0)</f>
        <v>38 S 7635</v>
      </c>
      <c r="E113" s="78"/>
      <c r="F113" s="249" t="s">
        <v>55</v>
      </c>
      <c r="G113" s="250"/>
      <c r="H113" s="118" t="e">
        <f>VLOOKUP(H110,'ŞÖFÖR VE SERVİS BİL.'!$B$3:$E$32,3,0)</f>
        <v>#N/A</v>
      </c>
      <c r="I113" s="78"/>
      <c r="J113" s="245" t="s">
        <v>55</v>
      </c>
      <c r="K113" s="246"/>
      <c r="L113" s="118" t="str">
        <f>VLOOKUP(L110,'ŞÖFÖR VE SERVİS BİL.'!$B$3:$E$32,3,0)</f>
        <v>38 S 7696</v>
      </c>
      <c r="M113" s="78"/>
      <c r="N113" s="245" t="s">
        <v>55</v>
      </c>
      <c r="O113" s="246"/>
      <c r="P113" s="118" t="str">
        <f>VLOOKUP(P110,'ŞÖFÖR VE SERVİS BİL.'!$B$3:$E$32,3,0)</f>
        <v>38 S 7638</v>
      </c>
      <c r="Q113" s="78"/>
      <c r="R113" s="245" t="s">
        <v>55</v>
      </c>
      <c r="S113" s="246"/>
      <c r="T113" s="118" t="str">
        <f>VLOOKUP(T110,'ŞÖFÖR VE SERVİS BİL.'!$B$3:$E$32,3,0)</f>
        <v>38 S 7653</v>
      </c>
      <c r="U113" s="56"/>
    </row>
    <row r="114" spans="2:21" ht="15" customHeight="1" x14ac:dyDescent="0.25">
      <c r="B114" s="84" t="s">
        <v>53</v>
      </c>
      <c r="C114" s="85" t="s">
        <v>0</v>
      </c>
      <c r="D114" s="86" t="s">
        <v>1</v>
      </c>
      <c r="E114" s="83"/>
      <c r="F114" s="84" t="s">
        <v>53</v>
      </c>
      <c r="G114" s="85" t="s">
        <v>0</v>
      </c>
      <c r="H114" s="86" t="s">
        <v>1</v>
      </c>
      <c r="I114" s="76"/>
      <c r="J114" s="84" t="s">
        <v>53</v>
      </c>
      <c r="K114" s="85" t="s">
        <v>0</v>
      </c>
      <c r="L114" s="86" t="s">
        <v>1</v>
      </c>
      <c r="M114" s="76"/>
      <c r="N114" s="84" t="s">
        <v>53</v>
      </c>
      <c r="O114" s="85" t="s">
        <v>0</v>
      </c>
      <c r="P114" s="86" t="s">
        <v>1</v>
      </c>
      <c r="Q114" s="87"/>
      <c r="R114" s="84" t="s">
        <v>53</v>
      </c>
      <c r="S114" s="85" t="s">
        <v>0</v>
      </c>
      <c r="T114" s="86" t="s">
        <v>1</v>
      </c>
      <c r="U114" s="56"/>
    </row>
    <row r="115" spans="2:21" ht="15" customHeight="1" x14ac:dyDescent="0.25">
      <c r="B115" s="90">
        <v>1</v>
      </c>
      <c r="C115" s="88" t="str">
        <f>IFERROR(VLOOKUP('ANA SAYFA'!$D$110&amp;ROWS('ANA SAYFA'!$B$115:B115),KİLŞİLER!$E$4:$H$83,3,0),"")</f>
        <v>ÖZEL</v>
      </c>
      <c r="D115" s="121" t="str">
        <f>IFERROR(VLOOKUP('ANA SAYFA'!$D$110&amp;ROWS('ANA SAYFA'!$B$115:C115),KİLŞİLER!$E$4:$H$83,4,0),"")</f>
        <v>ERDEM EKEN (K. İNCESU)</v>
      </c>
      <c r="E115" s="83"/>
      <c r="F115" s="90">
        <v>1</v>
      </c>
      <c r="G115" s="88" t="str">
        <f>IFERROR(VLOOKUP('ANA SAYFA'!$H$110&amp;ROWS('ANA SAYFA'!$B$115:F115),KİLŞİLER!$E$4:$H$83,3,0),"")</f>
        <v/>
      </c>
      <c r="H115" s="121" t="str">
        <f>IFERROR(VLOOKUP('ANA SAYFA'!$H$110&amp;ROWS('ANA SAYFA'!$B$115:G115),KİLŞİLER!$E$4:$H$83,4,0),"")</f>
        <v/>
      </c>
      <c r="I115" s="91"/>
      <c r="J115" s="90">
        <v>1</v>
      </c>
      <c r="K115" s="88" t="s">
        <v>424</v>
      </c>
      <c r="L115" s="121" t="str">
        <f>IFERROR(VLOOKUP('ANA SAYFA'!$L$110&amp;ROWS('ANA SAYFA'!$B$115:K115),KİLŞİLER!$E$4:$H$83,4,0),"")</f>
        <v>AZİZ TEVFİK ŞAHAN</v>
      </c>
      <c r="M115" s="87"/>
      <c r="N115" s="90">
        <v>1</v>
      </c>
      <c r="O115" s="88" t="s">
        <v>444</v>
      </c>
      <c r="P115" s="121" t="s">
        <v>270</v>
      </c>
      <c r="Q115" s="87"/>
      <c r="R115" s="90">
        <v>1</v>
      </c>
      <c r="S115" s="88" t="s">
        <v>433</v>
      </c>
      <c r="T115" s="121" t="s">
        <v>419</v>
      </c>
      <c r="U115" s="56"/>
    </row>
    <row r="116" spans="2:21" ht="15" customHeight="1" x14ac:dyDescent="0.25">
      <c r="B116" s="90">
        <v>2</v>
      </c>
      <c r="C116" s="88" t="str">
        <f>IFERROR(VLOOKUP('ANA SAYFA'!$D$110&amp;ROWS('ANA SAYFA'!$B$115:B116),KİLŞİLER!$E$4:$H$83,3,0),"")</f>
        <v>ÖZEL</v>
      </c>
      <c r="D116" s="122" t="str">
        <f>IFERROR(VLOOKUP('ANA SAYFA'!$D$110&amp;ROWS('ANA SAYFA'!$B$115:C116),KİLŞİLER!$E$4:$H$83,4,0),"")</f>
        <v>SERVET CAN ÖZTÜRK (Y. MAH)</v>
      </c>
      <c r="E116" s="83"/>
      <c r="F116" s="90">
        <v>2</v>
      </c>
      <c r="G116" s="88" t="str">
        <f>IFERROR(VLOOKUP('ANA SAYFA'!$H$110&amp;ROWS('ANA SAYFA'!$B$115:F116),KİLŞİLER!$E$4:$H$83,3,0),"")</f>
        <v/>
      </c>
      <c r="H116" s="122" t="str">
        <f>IFERROR(VLOOKUP('ANA SAYFA'!$H$110&amp;ROWS('ANA SAYFA'!$B$115:G116),KİLŞİLER!$E$4:$H$83,4,0),"")</f>
        <v/>
      </c>
      <c r="I116" s="91"/>
      <c r="J116" s="90">
        <v>2</v>
      </c>
      <c r="K116" s="88" t="str">
        <f>IFERROR(VLOOKUP('ANA SAYFA'!$L$110&amp;ROWS('ANA SAYFA'!$B$115:J116),KİLŞİLER!$E$4:$H$83,3,0),"")</f>
        <v/>
      </c>
      <c r="L116" s="122" t="str">
        <f>IFERROR(VLOOKUP('ANA SAYFA'!$L$110&amp;ROWS('ANA SAYFA'!$B$115:K116),KİLŞİLER!$E$4:$H$83,4,0),"")</f>
        <v/>
      </c>
      <c r="M116" s="87"/>
      <c r="N116" s="90">
        <v>2</v>
      </c>
      <c r="O116" s="88" t="s">
        <v>427</v>
      </c>
      <c r="P116" s="122" t="s">
        <v>194</v>
      </c>
      <c r="Q116" s="87"/>
      <c r="R116" s="90">
        <v>2</v>
      </c>
      <c r="S116" s="88" t="s">
        <v>446</v>
      </c>
      <c r="T116" s="122" t="s">
        <v>210</v>
      </c>
      <c r="U116" s="56"/>
    </row>
    <row r="117" spans="2:21" ht="15" customHeight="1" x14ac:dyDescent="0.25">
      <c r="B117" s="90">
        <v>3</v>
      </c>
      <c r="C117" s="88" t="str">
        <f>IFERROR(VLOOKUP('ANA SAYFA'!$D$110&amp;ROWS('ANA SAYFA'!$B$115:B117),KİLŞİLER!$E$4:$H$83,3,0),"")</f>
        <v>ÖZEL</v>
      </c>
      <c r="D117" s="89" t="str">
        <f>IFERROR(VLOOKUP('ANA SAYFA'!$D$110&amp;ROWS('ANA SAYFA'!$B$115:C117),KİLŞİLER!$E$4:$H$83,4,0),"")</f>
        <v>ANIL TUNK  (HASAN ŞAHAN)</v>
      </c>
      <c r="E117" s="83"/>
      <c r="F117" s="90">
        <v>3</v>
      </c>
      <c r="G117" s="88" t="str">
        <f>IFERROR(VLOOKUP('ANA SAYFA'!$H$110&amp;ROWS('ANA SAYFA'!$B$115:F117),KİLŞİLER!$E$4:$H$83,3,0),"")</f>
        <v/>
      </c>
      <c r="H117" s="89" t="str">
        <f>IFERROR(VLOOKUP('ANA SAYFA'!$H$110&amp;ROWS('ANA SAYFA'!$B$115:G117),KİLŞİLER!$E$4:$H$83,4,0),"")</f>
        <v/>
      </c>
      <c r="I117" s="91"/>
      <c r="J117" s="90">
        <v>3</v>
      </c>
      <c r="K117" s="88" t="str">
        <f>IFERROR(VLOOKUP('ANA SAYFA'!$L$110&amp;ROWS('ANA SAYFA'!$B$115:J117),KİLŞİLER!$E$4:$H$83,3,0),"")</f>
        <v/>
      </c>
      <c r="L117" s="89" t="str">
        <f>IFERROR(VLOOKUP('ANA SAYFA'!$L$110&amp;ROWS('ANA SAYFA'!$B$115:K117),KİLŞİLER!$E$4:$H$83,4,0),"")</f>
        <v/>
      </c>
      <c r="M117" s="87"/>
      <c r="N117" s="90">
        <v>3</v>
      </c>
      <c r="O117" s="88" t="s">
        <v>423</v>
      </c>
      <c r="P117" s="89" t="s">
        <v>236</v>
      </c>
      <c r="Q117" s="87"/>
      <c r="R117" s="90">
        <v>3</v>
      </c>
      <c r="S117" s="88" t="s">
        <v>447</v>
      </c>
      <c r="T117" s="89" t="s">
        <v>211</v>
      </c>
      <c r="U117" s="56"/>
    </row>
    <row r="118" spans="2:21" ht="15" customHeight="1" x14ac:dyDescent="0.25">
      <c r="B118" s="90">
        <v>4</v>
      </c>
      <c r="C118" s="88" t="str">
        <f>IFERROR(VLOOKUP('ANA SAYFA'!$D$110&amp;ROWS('ANA SAYFA'!$B$115:B118),KİLŞİLER!$E$4:$H$83,3,0),"")</f>
        <v>ÖZEL</v>
      </c>
      <c r="D118" s="89" t="str">
        <f>IFERROR(VLOOKUP('ANA SAYFA'!$D$110&amp;ROWS('ANA SAYFA'!$B$115:C118),KİLŞİLER!$E$4:$H$83,4,0),"")</f>
        <v>UBEYD AHMED ELHASAN</v>
      </c>
      <c r="E118" s="83"/>
      <c r="F118" s="90">
        <v>4</v>
      </c>
      <c r="G118" s="88" t="str">
        <f>IFERROR(VLOOKUP('ANA SAYFA'!$H$110&amp;ROWS('ANA SAYFA'!$B$115:F118),KİLŞİLER!$E$4:$H$83,3,0),"")</f>
        <v/>
      </c>
      <c r="H118" s="89" t="str">
        <f>IFERROR(VLOOKUP('ANA SAYFA'!$H$110&amp;ROWS('ANA SAYFA'!$B$115:G118),KİLŞİLER!$E$4:$H$83,4,0),"")</f>
        <v/>
      </c>
      <c r="I118" s="91"/>
      <c r="J118" s="90">
        <v>4</v>
      </c>
      <c r="K118" s="88" t="str">
        <f>IFERROR(VLOOKUP('ANA SAYFA'!$L$110&amp;ROWS('ANA SAYFA'!$B$115:J118),KİLŞİLER!$E$4:$H$83,3,0),"")</f>
        <v/>
      </c>
      <c r="L118" s="89" t="str">
        <f>IFERROR(VLOOKUP('ANA SAYFA'!$L$110&amp;ROWS('ANA SAYFA'!$B$115:K118),KİLŞİLER!$E$4:$H$83,4,0),"")</f>
        <v/>
      </c>
      <c r="M118" s="87"/>
      <c r="N118" s="90">
        <v>4</v>
      </c>
      <c r="O118" s="88" t="s">
        <v>434</v>
      </c>
      <c r="P118" s="89" t="s">
        <v>209</v>
      </c>
      <c r="Q118" s="87"/>
      <c r="R118" s="90">
        <v>4</v>
      </c>
      <c r="S118" s="88" t="s">
        <v>438</v>
      </c>
      <c r="T118" s="89" t="s">
        <v>342</v>
      </c>
      <c r="U118" s="56"/>
    </row>
    <row r="119" spans="2:21" ht="15" customHeight="1" x14ac:dyDescent="0.25">
      <c r="B119" s="90">
        <v>5</v>
      </c>
      <c r="C119" s="88" t="str">
        <f>IFERROR(VLOOKUP('ANA SAYFA'!$D$110&amp;ROWS('ANA SAYFA'!$B$115:B119),KİLŞİLER!$E$4:$H$83,3,0),"")</f>
        <v/>
      </c>
      <c r="D119" s="89" t="str">
        <f>IFERROR(VLOOKUP('ANA SAYFA'!$D$110&amp;ROWS('ANA SAYFA'!$B$115:C119),KİLŞİLER!$E$4:$H$83,4,0),"")</f>
        <v/>
      </c>
      <c r="E119" s="83"/>
      <c r="F119" s="90">
        <v>5</v>
      </c>
      <c r="G119" s="88" t="str">
        <f>IFERROR(VLOOKUP('ANA SAYFA'!$H$110&amp;ROWS('ANA SAYFA'!$B$115:F119),KİLŞİLER!$E$4:$H$83,3,0),"")</f>
        <v/>
      </c>
      <c r="H119" s="89" t="str">
        <f>IFERROR(VLOOKUP('ANA SAYFA'!$H$110&amp;ROWS('ANA SAYFA'!$B$115:G119),KİLŞİLER!$E$4:$H$83,4,0),"")</f>
        <v/>
      </c>
      <c r="I119" s="91"/>
      <c r="J119" s="90">
        <v>5</v>
      </c>
      <c r="K119" s="88" t="str">
        <f>IFERROR(VLOOKUP('ANA SAYFA'!$L$110&amp;ROWS('ANA SAYFA'!$B$115:J119),KİLŞİLER!$E$4:$H$83,3,0),"")</f>
        <v/>
      </c>
      <c r="L119" s="89" t="str">
        <f>IFERROR(VLOOKUP('ANA SAYFA'!$L$110&amp;ROWS('ANA SAYFA'!$B$115:K119),KİLŞİLER!$E$4:$H$83,4,0),"")</f>
        <v/>
      </c>
      <c r="M119" s="87"/>
      <c r="N119" s="90">
        <v>5</v>
      </c>
      <c r="O119" s="88" t="s">
        <v>434</v>
      </c>
      <c r="P119" s="89" t="s">
        <v>207</v>
      </c>
      <c r="Q119" s="87"/>
      <c r="R119" s="90">
        <v>5</v>
      </c>
      <c r="S119" s="88" t="s">
        <v>432</v>
      </c>
      <c r="T119" s="89" t="s">
        <v>420</v>
      </c>
      <c r="U119" s="56"/>
    </row>
    <row r="120" spans="2:21" ht="15" customHeight="1" x14ac:dyDescent="0.25">
      <c r="B120" s="90">
        <v>6</v>
      </c>
      <c r="C120" s="88" t="str">
        <f>IFERROR(VLOOKUP('ANA SAYFA'!$D$110&amp;ROWS('ANA SAYFA'!$B$115:B120),KİLŞİLER!$E$4:$H$83,3,0),"")</f>
        <v/>
      </c>
      <c r="D120" s="89" t="str">
        <f>IFERROR(VLOOKUP('ANA SAYFA'!$D$110&amp;ROWS('ANA SAYFA'!$B$115:C120),KİLŞİLER!$E$4:$H$83,4,0),"")</f>
        <v/>
      </c>
      <c r="E120" s="83"/>
      <c r="F120" s="90">
        <v>6</v>
      </c>
      <c r="G120" s="88" t="str">
        <f>IFERROR(VLOOKUP('ANA SAYFA'!$H$110&amp;ROWS('ANA SAYFA'!$B$115:F120),KİLŞİLER!$E$4:$H$83,3,0),"")</f>
        <v/>
      </c>
      <c r="H120" s="89" t="str">
        <f>IFERROR(VLOOKUP('ANA SAYFA'!$H$110&amp;ROWS('ANA SAYFA'!$B$115:G120),KİLŞİLER!$E$4:$H$83,4,0),"")</f>
        <v/>
      </c>
      <c r="I120" s="91"/>
      <c r="J120" s="90">
        <v>6</v>
      </c>
      <c r="K120" s="88" t="str">
        <f>IFERROR(VLOOKUP('ANA SAYFA'!$L$110&amp;ROWS('ANA SAYFA'!$B$115:J120),KİLŞİLER!$E$4:$H$83,3,0),"")</f>
        <v/>
      </c>
      <c r="L120" s="89" t="str">
        <f>IFERROR(VLOOKUP('ANA SAYFA'!$L$110&amp;ROWS('ANA SAYFA'!$B$115:K120),KİLŞİLER!$E$4:$H$83,4,0),"")</f>
        <v/>
      </c>
      <c r="M120" s="87"/>
      <c r="N120" s="90">
        <v>6</v>
      </c>
      <c r="O120" s="88" t="s">
        <v>434</v>
      </c>
      <c r="P120" s="89" t="s">
        <v>188</v>
      </c>
      <c r="Q120" s="87"/>
      <c r="R120" s="90">
        <v>6</v>
      </c>
      <c r="S120" s="88" t="s">
        <v>425</v>
      </c>
      <c r="T120" s="89" t="s">
        <v>382</v>
      </c>
      <c r="U120" s="56"/>
    </row>
    <row r="121" spans="2:21" ht="15" customHeight="1" x14ac:dyDescent="0.25">
      <c r="B121" s="90">
        <v>7</v>
      </c>
      <c r="C121" s="88" t="str">
        <f>IFERROR(VLOOKUP('ANA SAYFA'!$D$110&amp;ROWS('ANA SAYFA'!$B$115:B121),KİLŞİLER!$E$4:$H$83,3,0),"")</f>
        <v/>
      </c>
      <c r="D121" s="89" t="str">
        <f>IFERROR(VLOOKUP('ANA SAYFA'!$D$110&amp;ROWS('ANA SAYFA'!$B$115:C121),KİLŞİLER!$E$4:$H$83,4,0),"")</f>
        <v/>
      </c>
      <c r="E121" s="83"/>
      <c r="F121" s="90">
        <v>7</v>
      </c>
      <c r="G121" s="88" t="str">
        <f>IFERROR(VLOOKUP('ANA SAYFA'!$H$110&amp;ROWS('ANA SAYFA'!$B$115:F121),KİLŞİLER!$E$4:$H$83,3,0),"")</f>
        <v/>
      </c>
      <c r="H121" s="89" t="str">
        <f>IFERROR(VLOOKUP('ANA SAYFA'!$H$110&amp;ROWS('ANA SAYFA'!$B$115:G121),KİLŞİLER!$E$4:$H$83,4,0),"")</f>
        <v/>
      </c>
      <c r="I121" s="91"/>
      <c r="J121" s="90">
        <v>7</v>
      </c>
      <c r="K121" s="88" t="str">
        <f>IFERROR(VLOOKUP('ANA SAYFA'!$L$110&amp;ROWS('ANA SAYFA'!$B$115:J121),KİLŞİLER!$E$4:$H$83,3,0),"")</f>
        <v/>
      </c>
      <c r="L121" s="89" t="str">
        <f>IFERROR(VLOOKUP('ANA SAYFA'!$L$110&amp;ROWS('ANA SAYFA'!$B$115:K121),KİLŞİLER!$E$4:$H$83,4,0),"")</f>
        <v/>
      </c>
      <c r="M121" s="87"/>
      <c r="N121" s="90">
        <v>7</v>
      </c>
      <c r="O121" s="88" t="s">
        <v>445</v>
      </c>
      <c r="P121" s="89" t="s">
        <v>208</v>
      </c>
      <c r="Q121" s="87"/>
      <c r="R121" s="90">
        <v>7</v>
      </c>
      <c r="S121" s="88" t="s">
        <v>433</v>
      </c>
      <c r="T121" s="89" t="s">
        <v>383</v>
      </c>
      <c r="U121" s="56"/>
    </row>
    <row r="122" spans="2:21" ht="15" customHeight="1" x14ac:dyDescent="0.25">
      <c r="B122" s="90">
        <v>8</v>
      </c>
      <c r="C122" s="88" t="str">
        <f>IFERROR(VLOOKUP('ANA SAYFA'!$D$110&amp;ROWS('ANA SAYFA'!$B$115:B122),KİLŞİLER!$E$4:$H$83,3,0),"")</f>
        <v/>
      </c>
      <c r="D122" s="89" t="str">
        <f>IFERROR(VLOOKUP('ANA SAYFA'!$D$110&amp;ROWS('ANA SAYFA'!$B$115:C122),KİLŞİLER!$E$4:$H$83,4,0),"")</f>
        <v/>
      </c>
      <c r="E122" s="83"/>
      <c r="F122" s="90">
        <v>8</v>
      </c>
      <c r="G122" s="88" t="str">
        <f>IFERROR(VLOOKUP('ANA SAYFA'!$H$110&amp;ROWS('ANA SAYFA'!$B$115:F122),KİLŞİLER!$E$4:$H$83,3,0),"")</f>
        <v/>
      </c>
      <c r="H122" s="89" t="str">
        <f>IFERROR(VLOOKUP('ANA SAYFA'!$H$110&amp;ROWS('ANA SAYFA'!$B$115:G122),KİLŞİLER!$E$4:$H$83,4,0),"")</f>
        <v/>
      </c>
      <c r="I122" s="91"/>
      <c r="J122" s="90">
        <v>8</v>
      </c>
      <c r="K122" s="88" t="str">
        <f>IFERROR(VLOOKUP('ANA SAYFA'!$L$110&amp;ROWS('ANA SAYFA'!$B$115:J122),KİLŞİLER!$E$4:$H$83,3,0),"")</f>
        <v/>
      </c>
      <c r="L122" s="89" t="str">
        <f>IFERROR(VLOOKUP('ANA SAYFA'!$L$110&amp;ROWS('ANA SAYFA'!$B$115:K122),KİLŞİLER!$E$4:$H$83,4,0),"")</f>
        <v/>
      </c>
      <c r="M122" s="87"/>
      <c r="N122" s="90">
        <v>8</v>
      </c>
      <c r="O122" s="88" t="s">
        <v>433</v>
      </c>
      <c r="P122" s="89" t="s">
        <v>416</v>
      </c>
      <c r="Q122" s="87"/>
      <c r="R122" s="90">
        <v>8</v>
      </c>
      <c r="S122" s="88" t="s">
        <v>435</v>
      </c>
      <c r="T122" s="89" t="s">
        <v>384</v>
      </c>
      <c r="U122" s="56"/>
    </row>
    <row r="123" spans="2:21" ht="15" customHeight="1" x14ac:dyDescent="0.25">
      <c r="B123" s="90">
        <v>9</v>
      </c>
      <c r="C123" s="88" t="str">
        <f>IFERROR(VLOOKUP('ANA SAYFA'!$D$110&amp;ROWS('ANA SAYFA'!$B$115:B123),KİLŞİLER!$E$4:$H$83,3,0),"")</f>
        <v/>
      </c>
      <c r="D123" s="89" t="str">
        <f>IFERROR(VLOOKUP('ANA SAYFA'!$D$110&amp;ROWS('ANA SAYFA'!$B$115:C123),KİLŞİLER!$E$4:$H$83,4,0),"")</f>
        <v/>
      </c>
      <c r="E123" s="83"/>
      <c r="F123" s="90">
        <v>9</v>
      </c>
      <c r="G123" s="88" t="str">
        <f>IFERROR(VLOOKUP('ANA SAYFA'!$H$110&amp;ROWS('ANA SAYFA'!$B$115:F123),KİLŞİLER!$E$4:$H$83,3,0),"")</f>
        <v/>
      </c>
      <c r="H123" s="89" t="str">
        <f>IFERROR(VLOOKUP('ANA SAYFA'!$H$110&amp;ROWS('ANA SAYFA'!$B$115:G123),KİLŞİLER!$E$4:$H$83,4,0),"")</f>
        <v/>
      </c>
      <c r="I123" s="91"/>
      <c r="J123" s="90">
        <v>9</v>
      </c>
      <c r="K123" s="88" t="str">
        <f>IFERROR(VLOOKUP('ANA SAYFA'!$L$110&amp;ROWS('ANA SAYFA'!$B$115:J123),KİLŞİLER!$E$4:$H$83,3,0),"")</f>
        <v/>
      </c>
      <c r="L123" s="89" t="str">
        <f>IFERROR(VLOOKUP('ANA SAYFA'!$L$110&amp;ROWS('ANA SAYFA'!$B$115:K123),KİLŞİLER!$E$4:$H$83,4,0),"")</f>
        <v/>
      </c>
      <c r="M123" s="87"/>
      <c r="N123" s="90">
        <v>9</v>
      </c>
      <c r="O123" s="88" t="s">
        <v>433</v>
      </c>
      <c r="P123" s="89" t="s">
        <v>417</v>
      </c>
      <c r="Q123" s="87"/>
      <c r="R123" s="90">
        <v>9</v>
      </c>
      <c r="S123" s="88" t="s">
        <v>436</v>
      </c>
      <c r="T123" s="89" t="s">
        <v>363</v>
      </c>
      <c r="U123" s="56"/>
    </row>
    <row r="124" spans="2:21" ht="15" customHeight="1" x14ac:dyDescent="0.25">
      <c r="B124" s="90">
        <v>10</v>
      </c>
      <c r="C124" s="88" t="str">
        <f>IFERROR(VLOOKUP('ANA SAYFA'!$D$110&amp;ROWS('ANA SAYFA'!$B$115:B124),KİLŞİLER!$E$4:$H$83,3,0),"")</f>
        <v/>
      </c>
      <c r="D124" s="89" t="str">
        <f>IFERROR(VLOOKUP('ANA SAYFA'!$D$110&amp;ROWS('ANA SAYFA'!$B$115:C124),KİLŞİLER!$E$4:$H$83,4,0),"")</f>
        <v/>
      </c>
      <c r="E124" s="83"/>
      <c r="F124" s="90">
        <v>10</v>
      </c>
      <c r="G124" s="88" t="str">
        <f>IFERROR(VLOOKUP('ANA SAYFA'!$H$110&amp;ROWS('ANA SAYFA'!$B$115:F124),KİLŞİLER!$E$4:$H$83,3,0),"")</f>
        <v/>
      </c>
      <c r="H124" s="89" t="str">
        <f>IFERROR(VLOOKUP('ANA SAYFA'!$H$110&amp;ROWS('ANA SAYFA'!$B$115:G124),KİLŞİLER!$E$4:$H$83,4,0),"")</f>
        <v/>
      </c>
      <c r="I124" s="91"/>
      <c r="J124" s="90">
        <v>10</v>
      </c>
      <c r="K124" s="88" t="str">
        <f>IFERROR(VLOOKUP('ANA SAYFA'!$L$110&amp;ROWS('ANA SAYFA'!$B$115:J124),KİLŞİLER!$E$4:$H$83,3,0),"")</f>
        <v/>
      </c>
      <c r="L124" s="89" t="str">
        <f>IFERROR(VLOOKUP('ANA SAYFA'!$L$110&amp;ROWS('ANA SAYFA'!$B$115:K124),KİLŞİLER!$E$4:$H$83,4,0),"")</f>
        <v/>
      </c>
      <c r="M124" s="87"/>
      <c r="N124" s="90">
        <v>10</v>
      </c>
      <c r="O124" s="88" t="s">
        <v>433</v>
      </c>
      <c r="P124" s="89" t="s">
        <v>269</v>
      </c>
      <c r="Q124" s="87"/>
      <c r="R124" s="90">
        <v>10</v>
      </c>
      <c r="S124" s="88" t="s">
        <v>436</v>
      </c>
      <c r="T124" s="89" t="s">
        <v>399</v>
      </c>
      <c r="U124" s="56"/>
    </row>
    <row r="125" spans="2:21" ht="15" customHeight="1" x14ac:dyDescent="0.25">
      <c r="B125" s="90">
        <v>11</v>
      </c>
      <c r="C125" s="88" t="str">
        <f>IFERROR(VLOOKUP('ANA SAYFA'!$D$110&amp;ROWS('ANA SAYFA'!$B$115:B125),KİLŞİLER!$E$4:$H$83,3,0),"")</f>
        <v/>
      </c>
      <c r="D125" s="89" t="str">
        <f>IFERROR(VLOOKUP('ANA SAYFA'!$D$110&amp;ROWS('ANA SAYFA'!$B$115:C125),KİLŞİLER!$E$4:$H$83,4,0),"")</f>
        <v/>
      </c>
      <c r="E125" s="83"/>
      <c r="F125" s="90">
        <v>11</v>
      </c>
      <c r="G125" s="88" t="str">
        <f>IFERROR(VLOOKUP('ANA SAYFA'!$H$110&amp;ROWS('ANA SAYFA'!$B$115:F125),KİLŞİLER!$E$4:$H$83,3,0),"")</f>
        <v/>
      </c>
      <c r="H125" s="89" t="str">
        <f>IFERROR(VLOOKUP('ANA SAYFA'!$H$110&amp;ROWS('ANA SAYFA'!$B$115:G125),KİLŞİLER!$E$4:$H$83,4,0),"")</f>
        <v/>
      </c>
      <c r="I125" s="91"/>
      <c r="J125" s="90">
        <v>11</v>
      </c>
      <c r="K125" s="88" t="str">
        <f>IFERROR(VLOOKUP('ANA SAYFA'!$L$110&amp;ROWS('ANA SAYFA'!$B$115:J125),KİLŞİLER!$E$4:$H$83,3,0),"")</f>
        <v/>
      </c>
      <c r="L125" s="89" t="str">
        <f>IFERROR(VLOOKUP('ANA SAYFA'!$L$110&amp;ROWS('ANA SAYFA'!$B$115:K125),KİLŞİLER!$E$4:$H$83,4,0),"")</f>
        <v/>
      </c>
      <c r="M125" s="87"/>
      <c r="N125" s="90">
        <v>11</v>
      </c>
      <c r="O125" s="88" t="s">
        <v>436</v>
      </c>
      <c r="P125" s="89" t="s">
        <v>387</v>
      </c>
      <c r="Q125" s="87"/>
      <c r="R125" s="90">
        <v>11</v>
      </c>
      <c r="S125" s="88" t="s">
        <v>433</v>
      </c>
      <c r="T125" s="89" t="s">
        <v>400</v>
      </c>
      <c r="U125" s="56"/>
    </row>
    <row r="126" spans="2:21" ht="15" customHeight="1" x14ac:dyDescent="0.25">
      <c r="B126" s="90">
        <v>12</v>
      </c>
      <c r="C126" s="88" t="str">
        <f>IFERROR(VLOOKUP('ANA SAYFA'!$D$110&amp;ROWS('ANA SAYFA'!$B$115:B126),KİLŞİLER!$E$4:$H$83,3,0),"")</f>
        <v/>
      </c>
      <c r="D126" s="89" t="str">
        <f>IFERROR(VLOOKUP('ANA SAYFA'!$D$110&amp;ROWS('ANA SAYFA'!$B$115:C126),KİLŞİLER!$E$4:$H$83,4,0),"")</f>
        <v/>
      </c>
      <c r="E126" s="83"/>
      <c r="F126" s="90">
        <v>12</v>
      </c>
      <c r="G126" s="88" t="str">
        <f>IFERROR(VLOOKUP('ANA SAYFA'!$H$110&amp;ROWS('ANA SAYFA'!$B$115:F126),KİLŞİLER!$E$4:$H$83,3,0),"")</f>
        <v/>
      </c>
      <c r="H126" s="89" t="str">
        <f>IFERROR(VLOOKUP('ANA SAYFA'!$H$110&amp;ROWS('ANA SAYFA'!$B$115:G126),KİLŞİLER!$E$4:$H$83,4,0),"")</f>
        <v/>
      </c>
      <c r="I126" s="91"/>
      <c r="J126" s="90">
        <v>12</v>
      </c>
      <c r="K126" s="88" t="str">
        <f>IFERROR(VLOOKUP('ANA SAYFA'!$L$110&amp;ROWS('ANA SAYFA'!$B$115:J126),KİLŞİLER!$E$4:$H$83,3,0),"")</f>
        <v/>
      </c>
      <c r="L126" s="89" t="str">
        <f>IFERROR(VLOOKUP('ANA SAYFA'!$L$110&amp;ROWS('ANA SAYFA'!$B$115:K126),KİLŞİLER!$E$4:$H$83,4,0),"")</f>
        <v/>
      </c>
      <c r="M126" s="87"/>
      <c r="N126" s="90">
        <v>12</v>
      </c>
      <c r="O126" s="88" t="s">
        <v>426</v>
      </c>
      <c r="P126" s="89" t="s">
        <v>393</v>
      </c>
      <c r="Q126" s="87"/>
      <c r="R126" s="90">
        <v>12</v>
      </c>
      <c r="S126" s="88"/>
      <c r="T126" s="89"/>
      <c r="U126" s="56"/>
    </row>
    <row r="127" spans="2:21" ht="15" customHeight="1" x14ac:dyDescent="0.25">
      <c r="B127" s="90">
        <v>13</v>
      </c>
      <c r="C127" s="88" t="str">
        <f>IFERROR(VLOOKUP('ANA SAYFA'!$D$110&amp;ROWS('ANA SAYFA'!$B$115:B127),KİLŞİLER!$E$4:$H$83,3,0),"")</f>
        <v/>
      </c>
      <c r="D127" s="89" t="str">
        <f>IFERROR(VLOOKUP('ANA SAYFA'!$D$110&amp;ROWS('ANA SAYFA'!$B$115:C127),KİLŞİLER!$E$4:$H$83,4,0),"")</f>
        <v/>
      </c>
      <c r="E127" s="83"/>
      <c r="F127" s="90">
        <v>13</v>
      </c>
      <c r="G127" s="88" t="str">
        <f>IFERROR(VLOOKUP('ANA SAYFA'!$H$110&amp;ROWS('ANA SAYFA'!$B$115:F127),KİLŞİLER!$E$4:$H$83,3,0),"")</f>
        <v/>
      </c>
      <c r="H127" s="89" t="str">
        <f>IFERROR(VLOOKUP('ANA SAYFA'!$H$110&amp;ROWS('ANA SAYFA'!$B$115:G127),KİLŞİLER!$E$4:$H$83,4,0),"")</f>
        <v/>
      </c>
      <c r="I127" s="91"/>
      <c r="J127" s="90">
        <v>13</v>
      </c>
      <c r="K127" s="88" t="str">
        <f>IFERROR(VLOOKUP('ANA SAYFA'!$L$110&amp;ROWS('ANA SAYFA'!$B$115:J127),KİLŞİLER!$E$4:$H$83,3,0),"")</f>
        <v/>
      </c>
      <c r="L127" s="89" t="str">
        <f>IFERROR(VLOOKUP('ANA SAYFA'!$L$110&amp;ROWS('ANA SAYFA'!$B$115:K127),KİLŞİLER!$E$4:$H$83,4,0),"")</f>
        <v/>
      </c>
      <c r="M127" s="87"/>
      <c r="N127" s="90">
        <v>13</v>
      </c>
      <c r="O127" s="88" t="s">
        <v>433</v>
      </c>
      <c r="P127" s="89" t="s">
        <v>394</v>
      </c>
      <c r="Q127" s="87"/>
      <c r="R127" s="90">
        <v>13</v>
      </c>
      <c r="S127" s="88"/>
      <c r="T127" s="89"/>
      <c r="U127" s="56"/>
    </row>
    <row r="128" spans="2:21" ht="15" customHeight="1" x14ac:dyDescent="0.25">
      <c r="B128" s="90">
        <v>14</v>
      </c>
      <c r="C128" s="88" t="str">
        <f>IFERROR(VLOOKUP('ANA SAYFA'!$D$110&amp;ROWS('ANA SAYFA'!$B$115:B128),KİLŞİLER!$E$4:$H$83,3,0),"")</f>
        <v/>
      </c>
      <c r="D128" s="89" t="str">
        <f>IFERROR(VLOOKUP('ANA SAYFA'!$D$110&amp;ROWS('ANA SAYFA'!$B$115:C128),KİLŞİLER!$E$4:$H$83,4,0),"")</f>
        <v/>
      </c>
      <c r="E128" s="83"/>
      <c r="F128" s="90">
        <v>14</v>
      </c>
      <c r="G128" s="88" t="str">
        <f>IFERROR(VLOOKUP('ANA SAYFA'!$H$110&amp;ROWS('ANA SAYFA'!$B$115:F128),KİLŞİLER!$E$4:$H$83,3,0),"")</f>
        <v/>
      </c>
      <c r="H128" s="89" t="str">
        <f>IFERROR(VLOOKUP('ANA SAYFA'!$H$110&amp;ROWS('ANA SAYFA'!$B$115:G128),KİLŞİLER!$E$4:$H$83,4,0),"")</f>
        <v/>
      </c>
      <c r="I128" s="91"/>
      <c r="J128" s="90">
        <v>14</v>
      </c>
      <c r="K128" s="88" t="str">
        <f>IFERROR(VLOOKUP('ANA SAYFA'!$L$110&amp;ROWS('ANA SAYFA'!$B$115:J128),KİLŞİLER!$E$4:$H$83,3,0),"")</f>
        <v/>
      </c>
      <c r="L128" s="89" t="str">
        <f>IFERROR(VLOOKUP('ANA SAYFA'!$L$110&amp;ROWS('ANA SAYFA'!$B$115:K128),KİLŞİLER!$E$4:$H$83,4,0),"")</f>
        <v/>
      </c>
      <c r="M128" s="87"/>
      <c r="N128" s="90">
        <v>14</v>
      </c>
      <c r="O128" s="88" t="s">
        <v>433</v>
      </c>
      <c r="P128" s="89" t="s">
        <v>418</v>
      </c>
      <c r="Q128" s="87"/>
      <c r="R128" s="90">
        <v>14</v>
      </c>
      <c r="S128" s="88"/>
      <c r="T128" s="89"/>
      <c r="U128" s="56"/>
    </row>
    <row r="129" spans="1:23" ht="15" customHeight="1" x14ac:dyDescent="0.25">
      <c r="B129" s="90">
        <v>15</v>
      </c>
      <c r="C129" s="88" t="str">
        <f>IFERROR(VLOOKUP('ANA SAYFA'!$D$110&amp;ROWS('ANA SAYFA'!$B$115:B129),KİLŞİLER!$E$4:$H$83,3,0),"")</f>
        <v/>
      </c>
      <c r="D129" s="89" t="str">
        <f>IFERROR(VLOOKUP('ANA SAYFA'!$D$110&amp;ROWS('ANA SAYFA'!$B$115:C129),KİLŞİLER!$E$4:$H$83,4,0),"")</f>
        <v/>
      </c>
      <c r="E129" s="83"/>
      <c r="F129" s="90">
        <v>15</v>
      </c>
      <c r="G129" s="88" t="str">
        <f>IFERROR(VLOOKUP('ANA SAYFA'!$H$110&amp;ROWS('ANA SAYFA'!$B$115:F129),KİLŞİLER!$E$4:$H$83,3,0),"")</f>
        <v/>
      </c>
      <c r="H129" s="89" t="str">
        <f>IFERROR(VLOOKUP('ANA SAYFA'!$H$110&amp;ROWS('ANA SAYFA'!$B$115:G129),KİLŞİLER!$E$4:$H$83,4,0),"")</f>
        <v/>
      </c>
      <c r="I129" s="91"/>
      <c r="J129" s="90">
        <v>15</v>
      </c>
      <c r="K129" s="88" t="str">
        <f>IFERROR(VLOOKUP('ANA SAYFA'!$L$110&amp;ROWS('ANA SAYFA'!$B$115:J129),KİLŞİLER!$E$4:$H$83,3,0),"")</f>
        <v/>
      </c>
      <c r="L129" s="89" t="str">
        <f>IFERROR(VLOOKUP('ANA SAYFA'!$L$110&amp;ROWS('ANA SAYFA'!$B$115:K129),KİLŞİLER!$E$4:$H$83,4,0),"")</f>
        <v/>
      </c>
      <c r="M129" s="87"/>
      <c r="N129" s="90">
        <v>15</v>
      </c>
      <c r="O129" s="88" t="s">
        <v>435</v>
      </c>
      <c r="P129" s="89" t="s">
        <v>448</v>
      </c>
      <c r="Q129" s="87"/>
      <c r="R129" s="90">
        <v>15</v>
      </c>
      <c r="S129" s="88" t="str">
        <f>IFERROR(VLOOKUP('ANA SAYFA'!$T$110&amp;ROWS('ANA SAYFA'!$B$115:R129),KİLŞİLER!$E$4:$H$83,3,0),"")</f>
        <v/>
      </c>
      <c r="T129" s="89" t="str">
        <f>IFERROR(VLOOKUP('ANA SAYFA'!$T$110&amp;ROWS('ANA SAYFA'!$B$115:S129),KİLŞİLER!$E$4:$H$83,4,0),"")</f>
        <v/>
      </c>
      <c r="U129" s="56"/>
    </row>
    <row r="130" spans="1:23" ht="15" customHeight="1" thickBot="1" x14ac:dyDescent="0.3">
      <c r="B130" s="95">
        <v>16</v>
      </c>
      <c r="C130" s="88" t="str">
        <f>IFERROR(VLOOKUP('ANA SAYFA'!$D$110&amp;ROWS('ANA SAYFA'!$B$115:B130),KİLŞİLER!$E$4:$H$83,3,0),"")</f>
        <v/>
      </c>
      <c r="D130" s="89" t="str">
        <f>IFERROR(VLOOKUP('ANA SAYFA'!$D$110&amp;ROWS('ANA SAYFA'!$B$115:C130),KİLŞİLER!$E$4:$H$83,4,0),"")</f>
        <v/>
      </c>
      <c r="E130" s="83"/>
      <c r="F130" s="95">
        <v>16</v>
      </c>
      <c r="G130" s="88" t="str">
        <f>IFERROR(VLOOKUP('ANA SAYFA'!$H$110&amp;ROWS('ANA SAYFA'!$B$115:F130),KİLŞİLER!$E$4:$H$83,3,0),"")</f>
        <v/>
      </c>
      <c r="H130" s="89" t="str">
        <f>IFERROR(VLOOKUP('ANA SAYFA'!$H$110&amp;ROWS('ANA SAYFA'!$B$115:G130),KİLŞİLER!$E$4:$H$83,4,0),"")</f>
        <v/>
      </c>
      <c r="I130" s="91"/>
      <c r="J130" s="95">
        <v>16</v>
      </c>
      <c r="K130" s="88" t="str">
        <f>IFERROR(VLOOKUP('ANA SAYFA'!$L$110&amp;ROWS('ANA SAYFA'!$B$115:J130),KİLŞİLER!$E$4:$H$83,3,0),"")</f>
        <v/>
      </c>
      <c r="L130" s="89" t="str">
        <f>IFERROR(VLOOKUP('ANA SAYFA'!$L$110&amp;ROWS('ANA SAYFA'!$B$115:K130),KİLŞİLER!$E$4:$H$83,4,0),"")</f>
        <v/>
      </c>
      <c r="M130" s="87"/>
      <c r="N130" s="95">
        <v>16</v>
      </c>
      <c r="O130" s="88" t="s">
        <v>435</v>
      </c>
      <c r="P130" s="89" t="s">
        <v>449</v>
      </c>
      <c r="Q130" s="87"/>
      <c r="R130" s="95">
        <v>16</v>
      </c>
      <c r="S130" s="88" t="str">
        <f>IFERROR(VLOOKUP('ANA SAYFA'!$T$110&amp;ROWS('ANA SAYFA'!$B$115:R130),KİLŞİLER!$E$4:$H$83,3,0),"")</f>
        <v/>
      </c>
      <c r="T130" s="89" t="str">
        <f>IFERROR(VLOOKUP('ANA SAYFA'!$T$110&amp;ROWS('ANA SAYFA'!$B$115:S130),KİLŞİLER!$E$4:$H$83,4,0),"")</f>
        <v/>
      </c>
      <c r="U130" s="56"/>
    </row>
    <row r="131" spans="1:23" ht="15" customHeight="1" thickBot="1" x14ac:dyDescent="0.3">
      <c r="B131" s="239" t="s">
        <v>97</v>
      </c>
      <c r="C131" s="240"/>
      <c r="D131" s="241"/>
      <c r="E131" s="97"/>
      <c r="F131" s="239" t="s">
        <v>98</v>
      </c>
      <c r="G131" s="240"/>
      <c r="H131" s="241"/>
      <c r="I131" s="97"/>
      <c r="J131" s="239" t="s">
        <v>99</v>
      </c>
      <c r="K131" s="240"/>
      <c r="L131" s="241"/>
      <c r="M131" s="97"/>
      <c r="N131" s="239" t="s">
        <v>100</v>
      </c>
      <c r="O131" s="240"/>
      <c r="P131" s="241"/>
      <c r="Q131" s="97"/>
      <c r="R131" s="239" t="s">
        <v>101</v>
      </c>
      <c r="S131" s="240"/>
      <c r="T131" s="241"/>
      <c r="U131" s="98"/>
    </row>
    <row r="132" spans="1:23" ht="15" customHeight="1" thickBot="1" x14ac:dyDescent="0.3"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6"/>
    </row>
    <row r="133" spans="1:23" ht="15" customHeight="1" thickBot="1" x14ac:dyDescent="0.3">
      <c r="A133" s="61"/>
      <c r="B133" s="52"/>
      <c r="C133" s="114"/>
      <c r="D133" s="114"/>
      <c r="E133" s="114"/>
      <c r="F133" s="114"/>
      <c r="G133" s="115"/>
      <c r="H133" s="115"/>
      <c r="I133" s="115"/>
      <c r="J133" s="115"/>
      <c r="K133" s="115"/>
      <c r="L133" s="115"/>
      <c r="M133" s="115"/>
      <c r="N133" s="115"/>
      <c r="O133" s="115"/>
      <c r="P133" s="52"/>
      <c r="Q133" s="52"/>
      <c r="R133" s="52"/>
      <c r="S133" s="52"/>
      <c r="T133" s="52"/>
      <c r="U133" s="53"/>
    </row>
    <row r="134" spans="1:23" ht="15" customHeight="1" x14ac:dyDescent="0.25">
      <c r="B134" s="253" t="s">
        <v>96</v>
      </c>
      <c r="C134" s="254"/>
      <c r="D134" s="69" t="s">
        <v>151</v>
      </c>
      <c r="E134" s="116"/>
      <c r="F134" s="232" t="s">
        <v>96</v>
      </c>
      <c r="G134" s="233"/>
      <c r="H134" s="69" t="s">
        <v>152</v>
      </c>
      <c r="I134" s="117"/>
      <c r="J134" s="253" t="s">
        <v>96</v>
      </c>
      <c r="K134" s="254"/>
      <c r="L134" s="69" t="s">
        <v>153</v>
      </c>
      <c r="M134" s="117"/>
      <c r="N134" s="253" t="s">
        <v>96</v>
      </c>
      <c r="O134" s="254"/>
      <c r="P134" s="69" t="s">
        <v>154</v>
      </c>
      <c r="R134" s="253" t="s">
        <v>96</v>
      </c>
      <c r="S134" s="254"/>
      <c r="T134" s="69" t="s">
        <v>155</v>
      </c>
      <c r="U134" s="56"/>
    </row>
    <row r="135" spans="1:23" s="76" customFormat="1" ht="36" customHeight="1" x14ac:dyDescent="0.25">
      <c r="A135" s="72"/>
      <c r="B135" s="251" t="s">
        <v>43</v>
      </c>
      <c r="C135" s="252"/>
      <c r="D135" s="73" t="s">
        <v>140</v>
      </c>
      <c r="E135" s="74"/>
      <c r="F135" s="251" t="s">
        <v>43</v>
      </c>
      <c r="G135" s="252"/>
      <c r="H135" s="73" t="s">
        <v>141</v>
      </c>
      <c r="I135" s="74"/>
      <c r="J135" s="251" t="s">
        <v>43</v>
      </c>
      <c r="K135" s="252"/>
      <c r="L135" s="73" t="s">
        <v>379</v>
      </c>
      <c r="M135" s="74"/>
      <c r="N135" s="251" t="s">
        <v>43</v>
      </c>
      <c r="O135" s="252"/>
      <c r="P135" s="73" t="s">
        <v>275</v>
      </c>
      <c r="Q135" s="74"/>
      <c r="R135" s="251" t="s">
        <v>43</v>
      </c>
      <c r="S135" s="252"/>
      <c r="T135" s="73" t="s">
        <v>292</v>
      </c>
      <c r="U135" s="75"/>
      <c r="W135" s="131"/>
    </row>
    <row r="136" spans="1:23" ht="17.25" customHeight="1" x14ac:dyDescent="0.25">
      <c r="A136" s="55"/>
      <c r="B136" s="245" t="s">
        <v>54</v>
      </c>
      <c r="C136" s="246"/>
      <c r="D136" s="118" t="str">
        <f>VLOOKUP(D135,'ŞÖFÖR VE SERVİS BİL.'!$B$3:$E$32,2,0)</f>
        <v>FATİH ÇİMEN</v>
      </c>
      <c r="E136" s="78"/>
      <c r="F136" s="247" t="s">
        <v>54</v>
      </c>
      <c r="G136" s="248"/>
      <c r="H136" s="118" t="e">
        <f>VLOOKUP(H135,'ŞÖFÖR VE SERVİS BİL.'!$B$3:$E$32,2,0)</f>
        <v>#N/A</v>
      </c>
      <c r="I136" s="78"/>
      <c r="J136" s="245" t="s">
        <v>54</v>
      </c>
      <c r="K136" s="246"/>
      <c r="L136" s="118">
        <f>VLOOKUP(L135,'ŞÖFÖR VE SERVİS BİL.'!$B$3:E80,2,0)</f>
        <v>0</v>
      </c>
      <c r="M136" s="78"/>
      <c r="N136" s="245" t="s">
        <v>54</v>
      </c>
      <c r="O136" s="246"/>
      <c r="P136" s="118">
        <f>VLOOKUP(P135,'ŞÖFÖR VE SERVİS BİL.'!$B$3:$E$32,2,0)</f>
        <v>0</v>
      </c>
      <c r="Q136" s="78"/>
      <c r="R136" s="245" t="s">
        <v>54</v>
      </c>
      <c r="S136" s="246"/>
      <c r="T136" s="118" t="e">
        <f>VLOOKUP(T135,'ŞÖFÖR VE SERVİS BİL.'!$B$3:$E$32,2,0)</f>
        <v>#N/A</v>
      </c>
      <c r="U136" s="56"/>
    </row>
    <row r="137" spans="1:23" ht="17.25" customHeight="1" x14ac:dyDescent="0.25">
      <c r="A137" s="55">
        <v>0</v>
      </c>
      <c r="B137" s="245" t="s">
        <v>56</v>
      </c>
      <c r="C137" s="246"/>
      <c r="D137" s="119">
        <f>VLOOKUP(D135,'ŞÖFÖR VE SERVİS BİL.'!$B$3:$E$32,4,0)</f>
        <v>5316273881</v>
      </c>
      <c r="E137" s="78"/>
      <c r="F137" s="247" t="s">
        <v>56</v>
      </c>
      <c r="G137" s="248"/>
      <c r="H137" s="119" t="e">
        <f>VLOOKUP(H135,'ŞÖFÖR VE SERVİS BİL.'!$B$3:$E$32,4,0)</f>
        <v>#N/A</v>
      </c>
      <c r="I137" s="78"/>
      <c r="J137" s="245" t="s">
        <v>56</v>
      </c>
      <c r="K137" s="246"/>
      <c r="L137" s="119" t="e">
        <f>VLOOKUP(L135,'ŞÖFÖR VE SERVİS BİL.'!B$33:$E35,4,0)</f>
        <v>#N/A</v>
      </c>
      <c r="M137" s="78"/>
      <c r="N137" s="245" t="s">
        <v>56</v>
      </c>
      <c r="O137" s="246"/>
      <c r="P137" s="119">
        <f>VLOOKUP(P135,'ŞÖFÖR VE SERVİS BİL.'!$B$3:$E$32,4,0)</f>
        <v>0</v>
      </c>
      <c r="Q137" s="78"/>
      <c r="R137" s="245" t="s">
        <v>56</v>
      </c>
      <c r="S137" s="246"/>
      <c r="T137" s="119" t="e">
        <f>VLOOKUP(T135,'ŞÖFÖR VE SERVİS BİL.'!$B$3:$E$32,4,0)</f>
        <v>#N/A</v>
      </c>
      <c r="U137" s="56"/>
    </row>
    <row r="138" spans="1:23" ht="17.25" customHeight="1" thickBot="1" x14ac:dyDescent="0.3">
      <c r="A138" s="55"/>
      <c r="B138" s="245" t="s">
        <v>55</v>
      </c>
      <c r="C138" s="246"/>
      <c r="D138" s="118" t="str">
        <f>VLOOKUP(D135,'ŞÖFÖR VE SERVİS BİL.'!$B$3:$E$32,3,0)</f>
        <v>38 S 7642</v>
      </c>
      <c r="E138" s="78"/>
      <c r="F138" s="249" t="s">
        <v>55</v>
      </c>
      <c r="G138" s="250"/>
      <c r="H138" s="118" t="e">
        <f>VLOOKUP(H135,'ŞÖFÖR VE SERVİS BİL.'!$B$3:$E$32,3,0)</f>
        <v>#N/A</v>
      </c>
      <c r="I138" s="78"/>
      <c r="J138" s="245" t="s">
        <v>55</v>
      </c>
      <c r="K138" s="246"/>
      <c r="L138" s="118">
        <f>VLOOKUP(L135,'ŞÖFÖR VE SERVİS BİL.'!$B$3:$E$32,3,0)</f>
        <v>0</v>
      </c>
      <c r="M138" s="78"/>
      <c r="N138" s="245" t="s">
        <v>55</v>
      </c>
      <c r="O138" s="246"/>
      <c r="P138" s="118">
        <f>VLOOKUP(P135,'ŞÖFÖR VE SERVİS BİL.'!$B$3:$E$32,3,0)</f>
        <v>0</v>
      </c>
      <c r="Q138" s="78"/>
      <c r="R138" s="245" t="s">
        <v>55</v>
      </c>
      <c r="S138" s="246"/>
      <c r="T138" s="118" t="e">
        <f>VLOOKUP(T135,'ŞÖFÖR VE SERVİS BİL.'!$B$3:$E$32,3,0)</f>
        <v>#N/A</v>
      </c>
      <c r="U138" s="56"/>
    </row>
    <row r="139" spans="1:23" ht="15" customHeight="1" x14ac:dyDescent="0.25">
      <c r="B139" s="84" t="s">
        <v>53</v>
      </c>
      <c r="C139" s="85" t="s">
        <v>0</v>
      </c>
      <c r="D139" s="86" t="s">
        <v>1</v>
      </c>
      <c r="E139" s="83"/>
      <c r="F139" s="84" t="s">
        <v>53</v>
      </c>
      <c r="G139" s="85" t="s">
        <v>0</v>
      </c>
      <c r="H139" s="86" t="s">
        <v>1</v>
      </c>
      <c r="I139" s="76"/>
      <c r="J139" s="84" t="s">
        <v>53</v>
      </c>
      <c r="K139" s="85" t="s">
        <v>0</v>
      </c>
      <c r="L139" s="86" t="s">
        <v>1</v>
      </c>
      <c r="M139" s="76"/>
      <c r="N139" s="84" t="s">
        <v>53</v>
      </c>
      <c r="O139" s="85" t="s">
        <v>0</v>
      </c>
      <c r="P139" s="86" t="s">
        <v>1</v>
      </c>
      <c r="Q139" s="87"/>
      <c r="R139" s="84" t="s">
        <v>53</v>
      </c>
      <c r="S139" s="85" t="s">
        <v>0</v>
      </c>
      <c r="T139" s="86" t="s">
        <v>1</v>
      </c>
      <c r="U139" s="56"/>
    </row>
    <row r="140" spans="1:23" ht="15" customHeight="1" x14ac:dyDescent="0.25">
      <c r="B140" s="90">
        <v>1</v>
      </c>
      <c r="C140" s="88" t="s">
        <v>424</v>
      </c>
      <c r="D140" s="121" t="s">
        <v>212</v>
      </c>
      <c r="E140" s="83"/>
      <c r="F140" s="90">
        <v>1</v>
      </c>
      <c r="G140" s="88" t="str">
        <f>IFERROR(VLOOKUP('ANA SAYFA'!$H$135&amp;ROWS('ANA SAYFA'!$B$140:F140),KİLŞİLER!$E$4:$H$83,3,0),"")</f>
        <v/>
      </c>
      <c r="H140" s="121" t="str">
        <f>IFERROR(VLOOKUP('ANA SAYFA'!$H$135&amp;ROWS('ANA SAYFA'!$B$140:G140),KİLŞİLER!$E$4:$H$83,4,0),"")</f>
        <v/>
      </c>
      <c r="I140" s="91"/>
      <c r="J140" s="90">
        <v>1</v>
      </c>
      <c r="K140" s="88" t="s">
        <v>433</v>
      </c>
      <c r="L140" s="121" t="str">
        <f>IFERROR(VLOOKUP('ANA SAYFA'!$L$135&amp;ROWS('ANA SAYFA'!$B$140:K140),KİLŞİLER!$E$4:$H$83,4,0),"")</f>
        <v>MEHMET BOZKURT</v>
      </c>
      <c r="M140" s="87"/>
      <c r="N140" s="90">
        <v>1</v>
      </c>
      <c r="O140" s="88" t="s">
        <v>444</v>
      </c>
      <c r="P140" s="121" t="s">
        <v>189</v>
      </c>
      <c r="Q140" s="87"/>
      <c r="R140" s="90">
        <v>1</v>
      </c>
      <c r="S140" s="88" t="s">
        <v>445</v>
      </c>
      <c r="T140" s="122" t="s">
        <v>415</v>
      </c>
      <c r="U140" s="56"/>
    </row>
    <row r="141" spans="1:23" ht="15" customHeight="1" x14ac:dyDescent="0.25">
      <c r="B141" s="90">
        <v>2</v>
      </c>
      <c r="C141" s="88" t="s">
        <v>432</v>
      </c>
      <c r="D141" s="122" t="s">
        <v>242</v>
      </c>
      <c r="E141" s="83"/>
      <c r="F141" s="90">
        <v>2</v>
      </c>
      <c r="G141" s="88" t="str">
        <f>IFERROR(VLOOKUP('ANA SAYFA'!$H$135&amp;ROWS('ANA SAYFA'!$B$140:F141),KİLŞİLER!$E$4:$H$83,3,0),"")</f>
        <v/>
      </c>
      <c r="H141" s="122" t="str">
        <f>IFERROR(VLOOKUP('ANA SAYFA'!$H$135&amp;ROWS('ANA SAYFA'!$B$140:G141),KİLŞİLER!$E$4:$H$83,4,0),"")</f>
        <v/>
      </c>
      <c r="I141" s="91"/>
      <c r="J141" s="90">
        <v>2</v>
      </c>
      <c r="K141" s="88" t="str">
        <f>IFERROR(VLOOKUP('ANA SAYFA'!$L$135&amp;ROWS('ANA SAYFA'!$B$140:J141),KİLŞİLER!$E$4:$H$83,3,0),"")</f>
        <v/>
      </c>
      <c r="L141" s="122" t="str">
        <f>IFERROR(VLOOKUP('ANA SAYFA'!$L$135&amp;ROWS('ANA SAYFA'!$B$140:K141),KİLŞİLER!$E$4:$H$83,4,0),"")</f>
        <v/>
      </c>
      <c r="M141" s="87"/>
      <c r="N141" s="90">
        <v>2</v>
      </c>
      <c r="O141" s="88" t="str">
        <f>IFERROR(VLOOKUP('ANA SAYFA'!$P$135&amp;ROWS('ANA SAYFA'!$B$140:N141),KİLŞİLER!$E$4:$H$83,3,0),"")</f>
        <v/>
      </c>
      <c r="P141" s="122" t="str">
        <f>IFERROR(VLOOKUP('ANA SAYFA'!$P$135&amp;ROWS('ANA SAYFA'!$B$140:O141),KİLŞİLER!$E$4:$H$83,4,0),"")</f>
        <v/>
      </c>
      <c r="Q141" s="87"/>
      <c r="R141" s="90">
        <v>2</v>
      </c>
      <c r="S141" s="88" t="s">
        <v>428</v>
      </c>
      <c r="T141" s="89" t="s">
        <v>388</v>
      </c>
      <c r="U141" s="56"/>
    </row>
    <row r="142" spans="1:23" ht="15" customHeight="1" x14ac:dyDescent="0.25">
      <c r="B142" s="90">
        <v>3</v>
      </c>
      <c r="C142" s="88" t="s">
        <v>444</v>
      </c>
      <c r="D142" s="89" t="s">
        <v>352</v>
      </c>
      <c r="E142" s="83"/>
      <c r="F142" s="90">
        <v>3</v>
      </c>
      <c r="G142" s="88" t="str">
        <f>IFERROR(VLOOKUP('ANA SAYFA'!$H$135&amp;ROWS('ANA SAYFA'!$B$140:F142),KİLŞİLER!$E$4:$H$83,3,0),"")</f>
        <v/>
      </c>
      <c r="H142" s="89" t="str">
        <f>IFERROR(VLOOKUP('ANA SAYFA'!$H$135&amp;ROWS('ANA SAYFA'!$B$140:G142),KİLŞİLER!$E$4:$H$83,4,0),"")</f>
        <v/>
      </c>
      <c r="I142" s="91"/>
      <c r="J142" s="90">
        <v>3</v>
      </c>
      <c r="K142" s="88" t="str">
        <f>IFERROR(VLOOKUP('ANA SAYFA'!$L$135&amp;ROWS('ANA SAYFA'!$B$140:J142),KİLŞİLER!$E$4:$H$83,3,0),"")</f>
        <v/>
      </c>
      <c r="L142" s="89" t="str">
        <f>IFERROR(VLOOKUP('ANA SAYFA'!$L$135&amp;ROWS('ANA SAYFA'!$B$140:K142),KİLŞİLER!$E$4:$H$83,4,0),"")</f>
        <v/>
      </c>
      <c r="M142" s="87"/>
      <c r="N142" s="90">
        <v>3</v>
      </c>
      <c r="O142" s="88" t="str">
        <f>IFERROR(VLOOKUP('ANA SAYFA'!$P$135&amp;ROWS('ANA SAYFA'!$B$140:N142),KİLŞİLER!$E$4:$H$83,3,0),"")</f>
        <v/>
      </c>
      <c r="P142" s="89" t="str">
        <f>IFERROR(VLOOKUP('ANA SAYFA'!$P$135&amp;ROWS('ANA SAYFA'!$B$140:O142),KİLŞİLER!$E$4:$H$83,4,0),"")</f>
        <v/>
      </c>
      <c r="Q142" s="87"/>
      <c r="R142" s="90">
        <v>3</v>
      </c>
      <c r="S142" s="88"/>
      <c r="T142" s="89"/>
      <c r="U142" s="56"/>
    </row>
    <row r="143" spans="1:23" ht="15" customHeight="1" x14ac:dyDescent="0.25">
      <c r="B143" s="90">
        <v>4</v>
      </c>
      <c r="C143" s="88" t="str">
        <f>IFERROR(VLOOKUP('ANA SAYFA'!$D$135&amp;ROWS('ANA SAYFA'!$B$140:B143),KİLŞİLER!$E$4:$H$83,3,0),"")</f>
        <v/>
      </c>
      <c r="D143" s="89" t="str">
        <f>IFERROR(VLOOKUP('ANA SAYFA'!$D$135&amp;ROWS('ANA SAYFA'!$B$140:C143),KİLŞİLER!$E$4:$H$83,4,0),"")</f>
        <v/>
      </c>
      <c r="E143" s="83"/>
      <c r="F143" s="90">
        <v>4</v>
      </c>
      <c r="G143" s="88" t="str">
        <f>IFERROR(VLOOKUP('ANA SAYFA'!$H$135&amp;ROWS('ANA SAYFA'!$B$140:F143),KİLŞİLER!$E$4:$H$83,3,0),"")</f>
        <v/>
      </c>
      <c r="H143" s="89" t="str">
        <f>IFERROR(VLOOKUP('ANA SAYFA'!$H$135&amp;ROWS('ANA SAYFA'!$B$140:G143),KİLŞİLER!$E$4:$H$83,4,0),"")</f>
        <v/>
      </c>
      <c r="I143" s="91"/>
      <c r="J143" s="90">
        <v>4</v>
      </c>
      <c r="K143" s="88" t="str">
        <f>IFERROR(VLOOKUP('ANA SAYFA'!$L$135&amp;ROWS('ANA SAYFA'!$B$140:J143),KİLŞİLER!$E$4:$H$83,3,0),"")</f>
        <v/>
      </c>
      <c r="L143" s="89" t="str">
        <f>IFERROR(VLOOKUP('ANA SAYFA'!$L$135&amp;ROWS('ANA SAYFA'!$B$140:K143),KİLŞİLER!$E$4:$H$83,4,0),"")</f>
        <v/>
      </c>
      <c r="M143" s="87"/>
      <c r="N143" s="90">
        <v>4</v>
      </c>
      <c r="O143" s="88" t="str">
        <f>IFERROR(VLOOKUP('ANA SAYFA'!$P$135&amp;ROWS('ANA SAYFA'!$B$140:N143),KİLŞİLER!$E$4:$H$83,3,0),"")</f>
        <v/>
      </c>
      <c r="P143" s="89" t="str">
        <f>IFERROR(VLOOKUP('ANA SAYFA'!$P$135&amp;ROWS('ANA SAYFA'!$B$140:O143),KİLŞİLER!$E$4:$H$83,4,0),"")</f>
        <v/>
      </c>
      <c r="Q143" s="87"/>
      <c r="R143" s="90">
        <v>4</v>
      </c>
      <c r="S143" s="88" t="str">
        <f>IFERROR(VLOOKUP('ANA SAYFA'!$T$135&amp;ROWS('ANA SAYFA'!$B$140:R143),KİLŞİLER!$E$4:$H$83,3,0),"")</f>
        <v/>
      </c>
      <c r="T143" s="89" t="str">
        <f>IFERROR(VLOOKUP('ANA SAYFA'!$T$135&amp;ROWS('ANA SAYFA'!$B$140:S143),KİLŞİLER!$E$4:$H$83,4,0),"")</f>
        <v/>
      </c>
      <c r="U143" s="56"/>
    </row>
    <row r="144" spans="1:23" ht="15" customHeight="1" x14ac:dyDescent="0.25">
      <c r="B144" s="90">
        <v>5</v>
      </c>
      <c r="C144" s="88" t="str">
        <f>IFERROR(VLOOKUP('ANA SAYFA'!$D$135&amp;ROWS('ANA SAYFA'!$B$140:B144),KİLŞİLER!$E$4:$H$83,3,0),"")</f>
        <v/>
      </c>
      <c r="D144" s="89" t="str">
        <f>IFERROR(VLOOKUP('ANA SAYFA'!$D$135&amp;ROWS('ANA SAYFA'!$B$140:C144),KİLŞİLER!$E$4:$H$83,4,0),"")</f>
        <v/>
      </c>
      <c r="E144" s="83"/>
      <c r="F144" s="90">
        <v>5</v>
      </c>
      <c r="G144" s="88" t="str">
        <f>IFERROR(VLOOKUP('ANA SAYFA'!$H$135&amp;ROWS('ANA SAYFA'!$B$140:F144),KİLŞİLER!$E$4:$H$83,3,0),"")</f>
        <v/>
      </c>
      <c r="H144" s="89" t="str">
        <f>IFERROR(VLOOKUP('ANA SAYFA'!$H$135&amp;ROWS('ANA SAYFA'!$B$140:G144),KİLŞİLER!$E$4:$H$83,4,0),"")</f>
        <v/>
      </c>
      <c r="I144" s="91"/>
      <c r="J144" s="90">
        <v>5</v>
      </c>
      <c r="K144" s="88" t="str">
        <f>IFERROR(VLOOKUP('ANA SAYFA'!$L$135&amp;ROWS('ANA SAYFA'!$B$140:J144),KİLŞİLER!$E$4:$H$83,3,0),"")</f>
        <v/>
      </c>
      <c r="L144" s="89" t="str">
        <f>IFERROR(VLOOKUP('ANA SAYFA'!$L$135&amp;ROWS('ANA SAYFA'!$B$140:K144),KİLŞİLER!$E$4:$H$83,4,0),"")</f>
        <v/>
      </c>
      <c r="M144" s="87"/>
      <c r="N144" s="90">
        <v>5</v>
      </c>
      <c r="O144" s="88" t="str">
        <f>IFERROR(VLOOKUP('ANA SAYFA'!$P$135&amp;ROWS('ANA SAYFA'!$B$140:N144),KİLŞİLER!$E$4:$H$83,3,0),"")</f>
        <v/>
      </c>
      <c r="P144" s="89" t="str">
        <f>IFERROR(VLOOKUP('ANA SAYFA'!$P$135&amp;ROWS('ANA SAYFA'!$B$140:O144),KİLŞİLER!$E$4:$H$83,4,0),"")</f>
        <v/>
      </c>
      <c r="Q144" s="87"/>
      <c r="R144" s="90">
        <v>5</v>
      </c>
      <c r="S144" s="88" t="str">
        <f>IFERROR(VLOOKUP('ANA SAYFA'!$T$135&amp;ROWS('ANA SAYFA'!$B$140:R144),KİLŞİLER!$E$4:$H$83,3,0),"")</f>
        <v/>
      </c>
      <c r="T144" s="89" t="str">
        <f>IFERROR(VLOOKUP('ANA SAYFA'!$T$135&amp;ROWS('ANA SAYFA'!$B$140:S144),KİLŞİLER!$E$4:$H$83,4,0),"")</f>
        <v/>
      </c>
      <c r="U144" s="56"/>
    </row>
    <row r="145" spans="1:23" ht="15" customHeight="1" x14ac:dyDescent="0.25">
      <c r="B145" s="90">
        <v>6</v>
      </c>
      <c r="C145" s="88" t="str">
        <f>IFERROR(VLOOKUP('ANA SAYFA'!$D$135&amp;ROWS('ANA SAYFA'!$B$140:B145),KİLŞİLER!$E$4:$H$83,3,0),"")</f>
        <v/>
      </c>
      <c r="D145" s="89" t="str">
        <f>IFERROR(VLOOKUP('ANA SAYFA'!$D$135&amp;ROWS('ANA SAYFA'!$B$140:C145),KİLŞİLER!$E$4:$H$83,4,0),"")</f>
        <v/>
      </c>
      <c r="E145" s="83"/>
      <c r="F145" s="90">
        <v>6</v>
      </c>
      <c r="G145" s="88" t="str">
        <f>IFERROR(VLOOKUP('ANA SAYFA'!$H$135&amp;ROWS('ANA SAYFA'!$B$140:F145),KİLŞİLER!$E$4:$H$83,3,0),"")</f>
        <v/>
      </c>
      <c r="H145" s="89" t="str">
        <f>IFERROR(VLOOKUP('ANA SAYFA'!$H$135&amp;ROWS('ANA SAYFA'!$B$140:G145),KİLŞİLER!$E$4:$H$83,4,0),"")</f>
        <v/>
      </c>
      <c r="I145" s="91"/>
      <c r="J145" s="90">
        <v>6</v>
      </c>
      <c r="K145" s="88" t="str">
        <f>IFERROR(VLOOKUP('ANA SAYFA'!$L$135&amp;ROWS('ANA SAYFA'!$B$140:J145),KİLŞİLER!$E$4:$H$83,3,0),"")</f>
        <v/>
      </c>
      <c r="L145" s="89" t="str">
        <f>IFERROR(VLOOKUP('ANA SAYFA'!$L$135&amp;ROWS('ANA SAYFA'!$B$140:K145),KİLŞİLER!$E$4:$H$83,4,0),"")</f>
        <v/>
      </c>
      <c r="M145" s="87"/>
      <c r="N145" s="90">
        <v>6</v>
      </c>
      <c r="O145" s="88" t="str">
        <f>IFERROR(VLOOKUP('ANA SAYFA'!$P$135&amp;ROWS('ANA SAYFA'!$B$140:N145),KİLŞİLER!$E$4:$H$83,3,0),"")</f>
        <v/>
      </c>
      <c r="P145" s="89" t="str">
        <f>IFERROR(VLOOKUP('ANA SAYFA'!$P$135&amp;ROWS('ANA SAYFA'!$B$140:O145),KİLŞİLER!$E$4:$H$83,4,0),"")</f>
        <v/>
      </c>
      <c r="Q145" s="87"/>
      <c r="R145" s="90">
        <v>6</v>
      </c>
      <c r="S145" s="88" t="str">
        <f>IFERROR(VLOOKUP('ANA SAYFA'!$T$135&amp;ROWS('ANA SAYFA'!$B$140:R145),KİLŞİLER!$E$4:$H$83,3,0),"")</f>
        <v/>
      </c>
      <c r="T145" s="89" t="str">
        <f>IFERROR(VLOOKUP('ANA SAYFA'!$T$135&amp;ROWS('ANA SAYFA'!$B$140:S145),KİLŞİLER!$E$4:$H$83,4,0),"")</f>
        <v/>
      </c>
      <c r="U145" s="56"/>
    </row>
    <row r="146" spans="1:23" ht="15" customHeight="1" x14ac:dyDescent="0.25">
      <c r="B146" s="90">
        <v>7</v>
      </c>
      <c r="C146" s="88" t="str">
        <f>IFERROR(VLOOKUP('ANA SAYFA'!$D$135&amp;ROWS('ANA SAYFA'!$B$140:B146),KİLŞİLER!$E$4:$H$83,3,0),"")</f>
        <v/>
      </c>
      <c r="D146" s="89" t="str">
        <f>IFERROR(VLOOKUP('ANA SAYFA'!$D$135&amp;ROWS('ANA SAYFA'!$B$140:C146),KİLŞİLER!$E$4:$H$83,4,0),"")</f>
        <v/>
      </c>
      <c r="E146" s="83"/>
      <c r="F146" s="90">
        <v>7</v>
      </c>
      <c r="G146" s="88" t="str">
        <f>IFERROR(VLOOKUP('ANA SAYFA'!$H$135&amp;ROWS('ANA SAYFA'!$B$140:F146),KİLŞİLER!$E$4:$H$83,3,0),"")</f>
        <v/>
      </c>
      <c r="H146" s="89" t="str">
        <f>IFERROR(VLOOKUP('ANA SAYFA'!$H$135&amp;ROWS('ANA SAYFA'!$B$140:G146),KİLŞİLER!$E$4:$H$83,4,0),"")</f>
        <v/>
      </c>
      <c r="I146" s="91"/>
      <c r="J146" s="90">
        <v>7</v>
      </c>
      <c r="K146" s="88" t="str">
        <f>IFERROR(VLOOKUP('ANA SAYFA'!$L$135&amp;ROWS('ANA SAYFA'!$B$140:J146),KİLŞİLER!$E$4:$H$83,3,0),"")</f>
        <v/>
      </c>
      <c r="L146" s="89" t="str">
        <f>IFERROR(VLOOKUP('ANA SAYFA'!$L$135&amp;ROWS('ANA SAYFA'!$B$140:K146),KİLŞİLER!$E$4:$H$83,4,0),"")</f>
        <v/>
      </c>
      <c r="M146" s="87"/>
      <c r="N146" s="90">
        <v>7</v>
      </c>
      <c r="O146" s="88" t="str">
        <f>IFERROR(VLOOKUP('ANA SAYFA'!$P$135&amp;ROWS('ANA SAYFA'!$B$140:N146),KİLŞİLER!$E$4:$H$83,3,0),"")</f>
        <v/>
      </c>
      <c r="P146" s="89" t="str">
        <f>IFERROR(VLOOKUP('ANA SAYFA'!$P$135&amp;ROWS('ANA SAYFA'!$B$140:O146),KİLŞİLER!$E$4:$H$83,4,0),"")</f>
        <v/>
      </c>
      <c r="Q146" s="87"/>
      <c r="R146" s="90">
        <v>7</v>
      </c>
      <c r="S146" s="88" t="str">
        <f>IFERROR(VLOOKUP('ANA SAYFA'!$T$135&amp;ROWS('ANA SAYFA'!$B$140:R146),KİLŞİLER!$E$4:$H$83,3,0),"")</f>
        <v/>
      </c>
      <c r="T146" s="89" t="str">
        <f>IFERROR(VLOOKUP('ANA SAYFA'!$T$135&amp;ROWS('ANA SAYFA'!$B$140:S146),KİLŞİLER!$E$4:$H$83,4,0),"")</f>
        <v/>
      </c>
      <c r="U146" s="56"/>
    </row>
    <row r="147" spans="1:23" ht="15" customHeight="1" x14ac:dyDescent="0.25">
      <c r="B147" s="90">
        <v>8</v>
      </c>
      <c r="C147" s="88" t="str">
        <f>IFERROR(VLOOKUP('ANA SAYFA'!$D$135&amp;ROWS('ANA SAYFA'!$B$140:B147),KİLŞİLER!$E$4:$H$83,3,0),"")</f>
        <v/>
      </c>
      <c r="D147" s="89" t="str">
        <f>IFERROR(VLOOKUP('ANA SAYFA'!$D$135&amp;ROWS('ANA SAYFA'!$B$140:C147),KİLŞİLER!$E$4:$H$83,4,0),"")</f>
        <v/>
      </c>
      <c r="E147" s="83"/>
      <c r="F147" s="90">
        <v>8</v>
      </c>
      <c r="G147" s="88" t="str">
        <f>IFERROR(VLOOKUP('ANA SAYFA'!$H$135&amp;ROWS('ANA SAYFA'!$B$140:F147),KİLŞİLER!$E$4:$H$83,3,0),"")</f>
        <v/>
      </c>
      <c r="H147" s="89" t="str">
        <f>IFERROR(VLOOKUP('ANA SAYFA'!$H$135&amp;ROWS('ANA SAYFA'!$B$140:G147),KİLŞİLER!$E$4:$H$83,4,0),"")</f>
        <v/>
      </c>
      <c r="I147" s="91"/>
      <c r="J147" s="90">
        <v>8</v>
      </c>
      <c r="K147" s="88" t="str">
        <f>IFERROR(VLOOKUP('ANA SAYFA'!$L$135&amp;ROWS('ANA SAYFA'!$B$140:J147),KİLŞİLER!$E$4:$H$83,3,0),"")</f>
        <v/>
      </c>
      <c r="L147" s="89" t="str">
        <f>IFERROR(VLOOKUP('ANA SAYFA'!$L$135&amp;ROWS('ANA SAYFA'!$B$140:K147),KİLŞİLER!$E$4:$H$83,4,0),"")</f>
        <v/>
      </c>
      <c r="M147" s="87"/>
      <c r="N147" s="90">
        <v>8</v>
      </c>
      <c r="O147" s="88" t="str">
        <f>IFERROR(VLOOKUP('ANA SAYFA'!$P$135&amp;ROWS('ANA SAYFA'!$B$140:N147),KİLŞİLER!$E$4:$H$83,3,0),"")</f>
        <v/>
      </c>
      <c r="P147" s="89" t="str">
        <f>IFERROR(VLOOKUP('ANA SAYFA'!$P$135&amp;ROWS('ANA SAYFA'!$B$140:O147),KİLŞİLER!$E$4:$H$83,4,0),"")</f>
        <v/>
      </c>
      <c r="Q147" s="87"/>
      <c r="R147" s="90">
        <v>8</v>
      </c>
      <c r="S147" s="88" t="str">
        <f>IFERROR(VLOOKUP('ANA SAYFA'!$T$135&amp;ROWS('ANA SAYFA'!$B$140:R147),KİLŞİLER!$E$4:$H$83,3,0),"")</f>
        <v/>
      </c>
      <c r="T147" s="89" t="str">
        <f>IFERROR(VLOOKUP('ANA SAYFA'!$T$135&amp;ROWS('ANA SAYFA'!$B$140:S147),KİLŞİLER!$E$4:$H$83,4,0),"")</f>
        <v/>
      </c>
      <c r="U147" s="56"/>
    </row>
    <row r="148" spans="1:23" ht="15" customHeight="1" x14ac:dyDescent="0.25">
      <c r="B148" s="90">
        <v>9</v>
      </c>
      <c r="C148" s="88" t="str">
        <f>IFERROR(VLOOKUP('ANA SAYFA'!$D$135&amp;ROWS('ANA SAYFA'!$B$140:B148),KİLŞİLER!$E$4:$H$83,3,0),"")</f>
        <v/>
      </c>
      <c r="D148" s="89" t="str">
        <f>IFERROR(VLOOKUP('ANA SAYFA'!$D$135&amp;ROWS('ANA SAYFA'!$B$140:C148),KİLŞİLER!$E$4:$H$83,4,0),"")</f>
        <v/>
      </c>
      <c r="E148" s="83"/>
      <c r="F148" s="90">
        <v>9</v>
      </c>
      <c r="G148" s="88" t="str">
        <f>IFERROR(VLOOKUP('ANA SAYFA'!$H$135&amp;ROWS('ANA SAYFA'!$B$140:F148),KİLŞİLER!$E$4:$H$83,3,0),"")</f>
        <v/>
      </c>
      <c r="H148" s="89" t="str">
        <f>IFERROR(VLOOKUP('ANA SAYFA'!$H$135&amp;ROWS('ANA SAYFA'!$B$140:G148),KİLŞİLER!$E$4:$H$83,4,0),"")</f>
        <v/>
      </c>
      <c r="I148" s="91"/>
      <c r="J148" s="90">
        <v>9</v>
      </c>
      <c r="K148" s="88" t="str">
        <f>IFERROR(VLOOKUP('ANA SAYFA'!$L$135&amp;ROWS('ANA SAYFA'!$B$140:J148),KİLŞİLER!$E$4:$H$83,3,0),"")</f>
        <v/>
      </c>
      <c r="L148" s="89" t="str">
        <f>IFERROR(VLOOKUP('ANA SAYFA'!$L$135&amp;ROWS('ANA SAYFA'!$B$140:K148),KİLŞİLER!$E$4:$H$83,4,0),"")</f>
        <v/>
      </c>
      <c r="M148" s="87"/>
      <c r="N148" s="90">
        <v>9</v>
      </c>
      <c r="O148" s="88" t="str">
        <f>IFERROR(VLOOKUP('ANA SAYFA'!$P$135&amp;ROWS('ANA SAYFA'!$B$140:N148),KİLŞİLER!$E$4:$H$83,3,0),"")</f>
        <v/>
      </c>
      <c r="P148" s="89" t="str">
        <f>IFERROR(VLOOKUP('ANA SAYFA'!$P$135&amp;ROWS('ANA SAYFA'!$B$140:O148),KİLŞİLER!$E$4:$H$83,4,0),"")</f>
        <v/>
      </c>
      <c r="Q148" s="87"/>
      <c r="R148" s="90">
        <v>9</v>
      </c>
      <c r="S148" s="88" t="str">
        <f>IFERROR(VLOOKUP('ANA SAYFA'!$T$135&amp;ROWS('ANA SAYFA'!$B$140:R148),KİLŞİLER!$E$4:$H$83,3,0),"")</f>
        <v/>
      </c>
      <c r="T148" s="89" t="str">
        <f>IFERROR(VLOOKUP('ANA SAYFA'!$T$135&amp;ROWS('ANA SAYFA'!$B$140:S148),KİLŞİLER!$E$4:$H$83,4,0),"")</f>
        <v/>
      </c>
      <c r="U148" s="56"/>
    </row>
    <row r="149" spans="1:23" ht="15" customHeight="1" x14ac:dyDescent="0.25">
      <c r="B149" s="90">
        <v>10</v>
      </c>
      <c r="C149" s="88" t="str">
        <f>IFERROR(VLOOKUP('ANA SAYFA'!$D$135&amp;ROWS('ANA SAYFA'!$B$140:B149),KİLŞİLER!$E$4:$H$83,3,0),"")</f>
        <v/>
      </c>
      <c r="D149" s="89" t="str">
        <f>IFERROR(VLOOKUP('ANA SAYFA'!$D$135&amp;ROWS('ANA SAYFA'!$B$140:C149),KİLŞİLER!$E$4:$H$83,4,0),"")</f>
        <v/>
      </c>
      <c r="E149" s="83"/>
      <c r="F149" s="90">
        <v>10</v>
      </c>
      <c r="G149" s="88" t="str">
        <f>IFERROR(VLOOKUP('ANA SAYFA'!$H$135&amp;ROWS('ANA SAYFA'!$B$140:F149),KİLŞİLER!$E$4:$H$83,3,0),"")</f>
        <v/>
      </c>
      <c r="H149" s="89" t="str">
        <f>IFERROR(VLOOKUP('ANA SAYFA'!$H$135&amp;ROWS('ANA SAYFA'!$B$140:G149),KİLŞİLER!$E$4:$H$83,4,0),"")</f>
        <v/>
      </c>
      <c r="I149" s="91"/>
      <c r="J149" s="90">
        <v>10</v>
      </c>
      <c r="K149" s="88" t="str">
        <f>IFERROR(VLOOKUP('ANA SAYFA'!$L$135&amp;ROWS('ANA SAYFA'!$B$140:J149),KİLŞİLER!$E$4:$H$83,3,0),"")</f>
        <v/>
      </c>
      <c r="L149" s="89" t="str">
        <f>IFERROR(VLOOKUP('ANA SAYFA'!$L$135&amp;ROWS('ANA SAYFA'!$B$140:K149),KİLŞİLER!$E$4:$H$83,4,0),"")</f>
        <v/>
      </c>
      <c r="M149" s="87"/>
      <c r="N149" s="90">
        <v>10</v>
      </c>
      <c r="O149" s="88" t="str">
        <f>IFERROR(VLOOKUP('ANA SAYFA'!$P$135&amp;ROWS('ANA SAYFA'!$B$140:N149),KİLŞİLER!$E$4:$H$83,3,0),"")</f>
        <v/>
      </c>
      <c r="P149" s="89" t="str">
        <f>IFERROR(VLOOKUP('ANA SAYFA'!$P$135&amp;ROWS('ANA SAYFA'!$B$140:O149),KİLŞİLER!$E$4:$H$83,4,0),"")</f>
        <v/>
      </c>
      <c r="Q149" s="87"/>
      <c r="R149" s="90">
        <v>10</v>
      </c>
      <c r="S149" s="88" t="str">
        <f>IFERROR(VLOOKUP('ANA SAYFA'!$T$135&amp;ROWS('ANA SAYFA'!$B$140:R149),KİLŞİLER!$E$4:$H$83,3,0),"")</f>
        <v/>
      </c>
      <c r="T149" s="89" t="str">
        <f>IFERROR(VLOOKUP('ANA SAYFA'!$T$135&amp;ROWS('ANA SAYFA'!$B$140:S149),KİLŞİLER!$E$4:$H$83,4,0),"")</f>
        <v/>
      </c>
      <c r="U149" s="56"/>
    </row>
    <row r="150" spans="1:23" ht="15" customHeight="1" x14ac:dyDescent="0.25">
      <c r="B150" s="90">
        <v>11</v>
      </c>
      <c r="C150" s="88" t="str">
        <f>IFERROR(VLOOKUP('ANA SAYFA'!$D$135&amp;ROWS('ANA SAYFA'!$B$140:B150),KİLŞİLER!$E$4:$H$83,3,0),"")</f>
        <v/>
      </c>
      <c r="D150" s="89" t="str">
        <f>IFERROR(VLOOKUP('ANA SAYFA'!$D$135&amp;ROWS('ANA SAYFA'!$B$140:C150),KİLŞİLER!$E$4:$H$83,4,0),"")</f>
        <v/>
      </c>
      <c r="E150" s="83"/>
      <c r="F150" s="90">
        <v>11</v>
      </c>
      <c r="G150" s="88" t="str">
        <f>IFERROR(VLOOKUP('ANA SAYFA'!$H$135&amp;ROWS('ANA SAYFA'!$B$140:F150),KİLŞİLER!$E$4:$H$83,3,0),"")</f>
        <v/>
      </c>
      <c r="H150" s="89" t="str">
        <f>IFERROR(VLOOKUP('ANA SAYFA'!$H$135&amp;ROWS('ANA SAYFA'!$B$140:G150),KİLŞİLER!$E$4:$H$83,4,0),"")</f>
        <v/>
      </c>
      <c r="I150" s="91"/>
      <c r="J150" s="90">
        <v>11</v>
      </c>
      <c r="K150" s="88" t="str">
        <f>IFERROR(VLOOKUP('ANA SAYFA'!$L$135&amp;ROWS('ANA SAYFA'!$B$140:J150),KİLŞİLER!$E$4:$H$83,3,0),"")</f>
        <v/>
      </c>
      <c r="L150" s="89" t="str">
        <f>IFERROR(VLOOKUP('ANA SAYFA'!$L$135&amp;ROWS('ANA SAYFA'!$B$140:K150),KİLŞİLER!$E$4:$H$83,4,0),"")</f>
        <v/>
      </c>
      <c r="M150" s="87"/>
      <c r="N150" s="90">
        <v>11</v>
      </c>
      <c r="O150" s="88" t="str">
        <f>IFERROR(VLOOKUP('ANA SAYFA'!$P$135&amp;ROWS('ANA SAYFA'!$B$140:N150),KİLŞİLER!$E$4:$H$83,3,0),"")</f>
        <v/>
      </c>
      <c r="P150" s="89" t="str">
        <f>IFERROR(VLOOKUP('ANA SAYFA'!$P$135&amp;ROWS('ANA SAYFA'!$B$140:O150),KİLŞİLER!$E$4:$H$83,4,0),"")</f>
        <v/>
      </c>
      <c r="Q150" s="87"/>
      <c r="R150" s="90">
        <v>11</v>
      </c>
      <c r="S150" s="88" t="str">
        <f>IFERROR(VLOOKUP('ANA SAYFA'!$T$135&amp;ROWS('ANA SAYFA'!$B$140:R150),KİLŞİLER!$E$4:$H$83,3,0),"")</f>
        <v/>
      </c>
      <c r="T150" s="89" t="str">
        <f>IFERROR(VLOOKUP('ANA SAYFA'!$T$135&amp;ROWS('ANA SAYFA'!$B$140:S150),KİLŞİLER!$E$4:$H$83,4,0),"")</f>
        <v/>
      </c>
      <c r="U150" s="56"/>
    </row>
    <row r="151" spans="1:23" ht="15" customHeight="1" x14ac:dyDescent="0.25">
      <c r="B151" s="90">
        <v>12</v>
      </c>
      <c r="C151" s="88" t="str">
        <f>IFERROR(VLOOKUP('ANA SAYFA'!$D$135&amp;ROWS('ANA SAYFA'!$B$140:B151),KİLŞİLER!$E$4:$H$83,3,0),"")</f>
        <v/>
      </c>
      <c r="D151" s="89" t="str">
        <f>IFERROR(VLOOKUP('ANA SAYFA'!$D$135&amp;ROWS('ANA SAYFA'!$B$140:C151),KİLŞİLER!$E$4:$H$83,4,0),"")</f>
        <v/>
      </c>
      <c r="E151" s="83"/>
      <c r="F151" s="90">
        <v>12</v>
      </c>
      <c r="G151" s="88" t="str">
        <f>IFERROR(VLOOKUP('ANA SAYFA'!$H$135&amp;ROWS('ANA SAYFA'!$B$140:F151),KİLŞİLER!$E$4:$H$83,3,0),"")</f>
        <v/>
      </c>
      <c r="H151" s="89" t="str">
        <f>IFERROR(VLOOKUP('ANA SAYFA'!$H$135&amp;ROWS('ANA SAYFA'!$B$140:G151),KİLŞİLER!$E$4:$H$83,4,0),"")</f>
        <v/>
      </c>
      <c r="I151" s="91"/>
      <c r="J151" s="90">
        <v>12</v>
      </c>
      <c r="K151" s="88" t="str">
        <f>IFERROR(VLOOKUP('ANA SAYFA'!$L$135&amp;ROWS('ANA SAYFA'!$B$140:J151),KİLŞİLER!$E$4:$H$83,3,0),"")</f>
        <v/>
      </c>
      <c r="L151" s="89" t="str">
        <f>IFERROR(VLOOKUP('ANA SAYFA'!$L$135&amp;ROWS('ANA SAYFA'!$B$140:K151),KİLŞİLER!$E$4:$H$83,4,0),"")</f>
        <v/>
      </c>
      <c r="M151" s="87"/>
      <c r="N151" s="90">
        <v>12</v>
      </c>
      <c r="O151" s="88" t="str">
        <f>IFERROR(VLOOKUP('ANA SAYFA'!$P$135&amp;ROWS('ANA SAYFA'!$B$140:N151),KİLŞİLER!$E$4:$H$83,3,0),"")</f>
        <v/>
      </c>
      <c r="P151" s="89" t="str">
        <f>IFERROR(VLOOKUP('ANA SAYFA'!$P$135&amp;ROWS('ANA SAYFA'!$B$140:O151),KİLŞİLER!$E$4:$H$83,4,0),"")</f>
        <v/>
      </c>
      <c r="Q151" s="87"/>
      <c r="R151" s="90">
        <v>12</v>
      </c>
      <c r="S151" s="88" t="str">
        <f>IFERROR(VLOOKUP('ANA SAYFA'!$T$135&amp;ROWS('ANA SAYFA'!$B$140:R151),KİLŞİLER!$E$4:$H$83,3,0),"")</f>
        <v/>
      </c>
      <c r="T151" s="89" t="str">
        <f>IFERROR(VLOOKUP('ANA SAYFA'!$T$135&amp;ROWS('ANA SAYFA'!$B$140:S151),KİLŞİLER!$E$4:$H$83,4,0),"")</f>
        <v/>
      </c>
      <c r="U151" s="56"/>
    </row>
    <row r="152" spans="1:23" ht="15" customHeight="1" x14ac:dyDescent="0.25">
      <c r="B152" s="90">
        <v>13</v>
      </c>
      <c r="C152" s="88" t="str">
        <f>IFERROR(VLOOKUP('ANA SAYFA'!$D$135&amp;ROWS('ANA SAYFA'!$B$140:B152),KİLŞİLER!$E$4:$H$83,3,0),"")</f>
        <v/>
      </c>
      <c r="D152" s="89" t="str">
        <f>IFERROR(VLOOKUP('ANA SAYFA'!$D$135&amp;ROWS('ANA SAYFA'!$B$140:C152),KİLŞİLER!$E$4:$H$83,4,0),"")</f>
        <v/>
      </c>
      <c r="E152" s="83"/>
      <c r="F152" s="90">
        <v>13</v>
      </c>
      <c r="G152" s="88" t="str">
        <f>IFERROR(VLOOKUP('ANA SAYFA'!$H$135&amp;ROWS('ANA SAYFA'!$B$140:F152),KİLŞİLER!$E$4:$H$83,3,0),"")</f>
        <v/>
      </c>
      <c r="H152" s="89" t="str">
        <f>IFERROR(VLOOKUP('ANA SAYFA'!$H$135&amp;ROWS('ANA SAYFA'!$B$140:G152),KİLŞİLER!$E$4:$H$83,4,0),"")</f>
        <v/>
      </c>
      <c r="I152" s="91"/>
      <c r="J152" s="90">
        <v>13</v>
      </c>
      <c r="K152" s="88" t="str">
        <f>IFERROR(VLOOKUP('ANA SAYFA'!$L$135&amp;ROWS('ANA SAYFA'!$B$140:J152),KİLŞİLER!$E$4:$H$83,3,0),"")</f>
        <v/>
      </c>
      <c r="L152" s="89" t="str">
        <f>IFERROR(VLOOKUP('ANA SAYFA'!$L$135&amp;ROWS('ANA SAYFA'!$B$140:K152),KİLŞİLER!$E$4:$H$83,4,0),"")</f>
        <v/>
      </c>
      <c r="M152" s="87"/>
      <c r="N152" s="90">
        <v>13</v>
      </c>
      <c r="O152" s="88" t="str">
        <f>IFERROR(VLOOKUP('ANA SAYFA'!$P$135&amp;ROWS('ANA SAYFA'!$B$140:N152),KİLŞİLER!$E$4:$H$83,3,0),"")</f>
        <v/>
      </c>
      <c r="P152" s="89" t="str">
        <f>IFERROR(VLOOKUP('ANA SAYFA'!$P$135&amp;ROWS('ANA SAYFA'!$B$140:O152),KİLŞİLER!$E$4:$H$83,4,0),"")</f>
        <v/>
      </c>
      <c r="Q152" s="87"/>
      <c r="R152" s="90">
        <v>13</v>
      </c>
      <c r="S152" s="88" t="str">
        <f>IFERROR(VLOOKUP('ANA SAYFA'!$T$135&amp;ROWS('ANA SAYFA'!$B$140:R152),KİLŞİLER!$E$4:$H$83,3,0),"")</f>
        <v/>
      </c>
      <c r="T152" s="89" t="str">
        <f>IFERROR(VLOOKUP('ANA SAYFA'!$T$135&amp;ROWS('ANA SAYFA'!$B$140:S152),KİLŞİLER!$E$4:$H$83,4,0),"")</f>
        <v/>
      </c>
      <c r="U152" s="56"/>
    </row>
    <row r="153" spans="1:23" ht="15" customHeight="1" x14ac:dyDescent="0.25">
      <c r="B153" s="90">
        <v>14</v>
      </c>
      <c r="C153" s="88" t="str">
        <f>IFERROR(VLOOKUP('ANA SAYFA'!$D$135&amp;ROWS('ANA SAYFA'!$B$140:B153),KİLŞİLER!$E$4:$H$83,3,0),"")</f>
        <v/>
      </c>
      <c r="D153" s="89" t="str">
        <f>IFERROR(VLOOKUP('ANA SAYFA'!$D$135&amp;ROWS('ANA SAYFA'!$B$140:C153),KİLŞİLER!$E$4:$H$83,4,0),"")</f>
        <v/>
      </c>
      <c r="E153" s="83"/>
      <c r="F153" s="90">
        <v>14</v>
      </c>
      <c r="G153" s="88" t="str">
        <f>IFERROR(VLOOKUP('ANA SAYFA'!$H$135&amp;ROWS('ANA SAYFA'!$B$140:F153),KİLŞİLER!$E$4:$H$83,3,0),"")</f>
        <v/>
      </c>
      <c r="H153" s="89" t="str">
        <f>IFERROR(VLOOKUP('ANA SAYFA'!$H$135&amp;ROWS('ANA SAYFA'!$B$140:G153),KİLŞİLER!$E$4:$H$83,4,0),"")</f>
        <v/>
      </c>
      <c r="I153" s="91"/>
      <c r="J153" s="90">
        <v>14</v>
      </c>
      <c r="K153" s="88" t="str">
        <f>IFERROR(VLOOKUP('ANA SAYFA'!$L$135&amp;ROWS('ANA SAYFA'!$B$140:J153),KİLŞİLER!$E$4:$H$83,3,0),"")</f>
        <v/>
      </c>
      <c r="L153" s="89" t="str">
        <f>IFERROR(VLOOKUP('ANA SAYFA'!$L$135&amp;ROWS('ANA SAYFA'!$B$140:K153),KİLŞİLER!$E$4:$H$83,4,0),"")</f>
        <v/>
      </c>
      <c r="M153" s="87"/>
      <c r="N153" s="90">
        <v>14</v>
      </c>
      <c r="O153" s="88" t="str">
        <f>IFERROR(VLOOKUP('ANA SAYFA'!$P$135&amp;ROWS('ANA SAYFA'!$B$140:N153),KİLŞİLER!$E$4:$H$83,3,0),"")</f>
        <v/>
      </c>
      <c r="P153" s="89" t="str">
        <f>IFERROR(VLOOKUP('ANA SAYFA'!$P$135&amp;ROWS('ANA SAYFA'!$B$140:O153),KİLŞİLER!$E$4:$H$83,4,0),"")</f>
        <v/>
      </c>
      <c r="Q153" s="87"/>
      <c r="R153" s="90">
        <v>14</v>
      </c>
      <c r="S153" s="88" t="str">
        <f>IFERROR(VLOOKUP('ANA SAYFA'!$T$135&amp;ROWS('ANA SAYFA'!$B$140:R153),KİLŞİLER!$E$4:$H$83,3,0),"")</f>
        <v/>
      </c>
      <c r="T153" s="89" t="str">
        <f>IFERROR(VLOOKUP('ANA SAYFA'!$T$135&amp;ROWS('ANA SAYFA'!$B$140:S153),KİLŞİLER!$E$4:$H$83,4,0),"")</f>
        <v/>
      </c>
      <c r="U153" s="56"/>
    </row>
    <row r="154" spans="1:23" ht="15" customHeight="1" x14ac:dyDescent="0.25">
      <c r="B154" s="90">
        <v>15</v>
      </c>
      <c r="C154" s="88" t="str">
        <f>IFERROR(VLOOKUP('ANA SAYFA'!$D$135&amp;ROWS('ANA SAYFA'!$B$140:B154),KİLŞİLER!$E$4:$H$83,3,0),"")</f>
        <v/>
      </c>
      <c r="D154" s="89" t="str">
        <f>IFERROR(VLOOKUP('ANA SAYFA'!$D$135&amp;ROWS('ANA SAYFA'!$B$140:C154),KİLŞİLER!$E$4:$H$83,4,0),"")</f>
        <v/>
      </c>
      <c r="E154" s="83"/>
      <c r="F154" s="90">
        <v>15</v>
      </c>
      <c r="G154" s="88" t="str">
        <f>IFERROR(VLOOKUP('ANA SAYFA'!$H$135&amp;ROWS('ANA SAYFA'!$B$140:F154),KİLŞİLER!$E$4:$H$83,3,0),"")</f>
        <v/>
      </c>
      <c r="H154" s="89" t="str">
        <f>IFERROR(VLOOKUP('ANA SAYFA'!$H$135&amp;ROWS('ANA SAYFA'!$B$140:G154),KİLŞİLER!$E$4:$H$83,4,0),"")</f>
        <v/>
      </c>
      <c r="I154" s="91"/>
      <c r="J154" s="90">
        <v>15</v>
      </c>
      <c r="K154" s="88" t="str">
        <f>IFERROR(VLOOKUP('ANA SAYFA'!$L$135&amp;ROWS('ANA SAYFA'!$B$140:J154),KİLŞİLER!$E$4:$H$83,3,0),"")</f>
        <v/>
      </c>
      <c r="L154" s="89" t="str">
        <f>IFERROR(VLOOKUP('ANA SAYFA'!$L$135&amp;ROWS('ANA SAYFA'!$B$140:K154),KİLŞİLER!$E$4:$H$83,4,0),"")</f>
        <v/>
      </c>
      <c r="M154" s="87"/>
      <c r="N154" s="90">
        <v>15</v>
      </c>
      <c r="O154" s="88" t="str">
        <f>IFERROR(VLOOKUP('ANA SAYFA'!$P$135&amp;ROWS('ANA SAYFA'!$B$140:N154),KİLŞİLER!$E$4:$H$83,3,0),"")</f>
        <v/>
      </c>
      <c r="P154" s="89" t="str">
        <f>IFERROR(VLOOKUP('ANA SAYFA'!$P$135&amp;ROWS('ANA SAYFA'!$B$140:O154),KİLŞİLER!$E$4:$H$83,4,0),"")</f>
        <v/>
      </c>
      <c r="Q154" s="87"/>
      <c r="R154" s="90">
        <v>15</v>
      </c>
      <c r="S154" s="88" t="str">
        <f>IFERROR(VLOOKUP('ANA SAYFA'!$T$135&amp;ROWS('ANA SAYFA'!$B$140:R154),KİLŞİLER!$E$4:$H$83,3,0),"")</f>
        <v/>
      </c>
      <c r="T154" s="89" t="str">
        <f>IFERROR(VLOOKUP('ANA SAYFA'!$T$135&amp;ROWS('ANA SAYFA'!$B$140:S154),KİLŞİLER!$E$4:$H$83,4,0),"")</f>
        <v/>
      </c>
      <c r="U154" s="56"/>
    </row>
    <row r="155" spans="1:23" ht="15" customHeight="1" thickBot="1" x14ac:dyDescent="0.3">
      <c r="B155" s="95">
        <v>16</v>
      </c>
      <c r="C155" s="88" t="str">
        <f>IFERROR(VLOOKUP('ANA SAYFA'!$D$135&amp;ROWS('ANA SAYFA'!$B$140:B155),KİLŞİLER!$E$4:$H$83,3,0),"")</f>
        <v/>
      </c>
      <c r="D155" s="89" t="str">
        <f>IFERROR(VLOOKUP('ANA SAYFA'!$D$135&amp;ROWS('ANA SAYFA'!$B$140:C155),KİLŞİLER!$E$4:$H$83,4,0),"")</f>
        <v/>
      </c>
      <c r="E155" s="83"/>
      <c r="F155" s="95">
        <v>16</v>
      </c>
      <c r="G155" s="88" t="str">
        <f>IFERROR(VLOOKUP('ANA SAYFA'!$H$135&amp;ROWS('ANA SAYFA'!$B$140:F155),KİLŞİLER!$E$4:$H$83,3,0),"")</f>
        <v/>
      </c>
      <c r="H155" s="89" t="str">
        <f>IFERROR(VLOOKUP('ANA SAYFA'!$H$135&amp;ROWS('ANA SAYFA'!$B$140:G155),KİLŞİLER!$E$4:$H$83,4,0),"")</f>
        <v/>
      </c>
      <c r="I155" s="91"/>
      <c r="J155" s="95">
        <v>16</v>
      </c>
      <c r="K155" s="88" t="str">
        <f>IFERROR(VLOOKUP('ANA SAYFA'!$L$135&amp;ROWS('ANA SAYFA'!$B$140:J155),KİLŞİLER!$E$4:$H$83,3,0),"")</f>
        <v/>
      </c>
      <c r="L155" s="89" t="str">
        <f>IFERROR(VLOOKUP('ANA SAYFA'!$L$135&amp;ROWS('ANA SAYFA'!$B$140:K155),KİLŞİLER!$E$4:$H$83,4,0),"")</f>
        <v/>
      </c>
      <c r="M155" s="87"/>
      <c r="N155" s="95">
        <v>16</v>
      </c>
      <c r="O155" s="88" t="str">
        <f>IFERROR(VLOOKUP('ANA SAYFA'!$P$135&amp;ROWS('ANA SAYFA'!$B$140:N155),KİLŞİLER!$E$4:$H$83,3,0),"")</f>
        <v/>
      </c>
      <c r="P155" s="89" t="str">
        <f>IFERROR(VLOOKUP('ANA SAYFA'!$P$135&amp;ROWS('ANA SAYFA'!$B$140:O155),KİLŞİLER!$E$4:$H$83,4,0),"")</f>
        <v/>
      </c>
      <c r="Q155" s="87"/>
      <c r="R155" s="95">
        <v>16</v>
      </c>
      <c r="S155" s="88" t="str">
        <f>IFERROR(VLOOKUP('ANA SAYFA'!$T$135&amp;ROWS('ANA SAYFA'!$B$140:R155),KİLŞİLER!$E$4:$H$83,3,0),"")</f>
        <v/>
      </c>
      <c r="T155" s="89" t="str">
        <f>IFERROR(VLOOKUP('ANA SAYFA'!$T$135&amp;ROWS('ANA SAYFA'!$B$140:S155),KİLŞİLER!$E$4:$H$83,4,0),"")</f>
        <v/>
      </c>
      <c r="U155" s="56"/>
    </row>
    <row r="156" spans="1:23" ht="15" customHeight="1" thickBot="1" x14ac:dyDescent="0.3">
      <c r="B156" s="239" t="s">
        <v>102</v>
      </c>
      <c r="C156" s="240"/>
      <c r="D156" s="241"/>
      <c r="E156" s="97"/>
      <c r="F156" s="239" t="s">
        <v>103</v>
      </c>
      <c r="G156" s="240"/>
      <c r="H156" s="241"/>
      <c r="I156" s="97"/>
      <c r="J156" s="95">
        <v>16</v>
      </c>
      <c r="K156" s="88" t="str">
        <f>IFERROR(VLOOKUP('ANA SAYFA'!$L$135&amp;ROWS('ANA SAYFA'!$B$140:J156),KİLŞİLER!$E$4:$H$83,3,0),"")</f>
        <v/>
      </c>
      <c r="L156" s="89" t="str">
        <f>IFERROR(VLOOKUP('ANA SAYFA'!$L$135&amp;ROWS('ANA SAYFA'!$B$140:K156),KİLŞİLER!$E$4:$H$83,4,0),"")</f>
        <v/>
      </c>
      <c r="M156" s="97"/>
      <c r="N156" s="239" t="s">
        <v>105</v>
      </c>
      <c r="O156" s="240"/>
      <c r="P156" s="241"/>
      <c r="Q156" s="97"/>
      <c r="R156" s="239" t="s">
        <v>106</v>
      </c>
      <c r="S156" s="240"/>
      <c r="T156" s="241"/>
      <c r="U156" s="98"/>
    </row>
    <row r="157" spans="1:23" ht="15" customHeight="1" thickBot="1" x14ac:dyDescent="0.3">
      <c r="B157" s="62"/>
      <c r="C157" s="62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6"/>
    </row>
    <row r="158" spans="1:23" ht="15" customHeight="1" thickBot="1" x14ac:dyDescent="0.3">
      <c r="A158" s="61"/>
      <c r="B158" s="52"/>
      <c r="C158" s="114"/>
      <c r="D158" s="114"/>
      <c r="E158" s="114"/>
      <c r="F158" s="114"/>
      <c r="G158" s="115"/>
      <c r="H158" s="115"/>
      <c r="I158" s="115"/>
      <c r="J158" s="115"/>
      <c r="K158" s="115"/>
      <c r="L158" s="115"/>
      <c r="M158" s="115"/>
      <c r="N158" s="115"/>
      <c r="O158" s="115"/>
      <c r="P158" s="52"/>
      <c r="Q158" s="52"/>
      <c r="R158" s="52"/>
      <c r="S158" s="52"/>
      <c r="T158" s="52"/>
      <c r="U158" s="53"/>
    </row>
    <row r="159" spans="1:23" ht="15" customHeight="1" x14ac:dyDescent="0.25">
      <c r="B159" s="253" t="s">
        <v>96</v>
      </c>
      <c r="C159" s="254"/>
      <c r="D159" s="69" t="s">
        <v>156</v>
      </c>
      <c r="E159" s="116"/>
      <c r="F159" s="232" t="s">
        <v>96</v>
      </c>
      <c r="G159" s="233"/>
      <c r="H159" s="69" t="s">
        <v>157</v>
      </c>
      <c r="I159" s="117"/>
      <c r="J159" s="253" t="s">
        <v>96</v>
      </c>
      <c r="K159" s="254"/>
      <c r="L159" s="69" t="s">
        <v>158</v>
      </c>
      <c r="M159" s="117"/>
      <c r="N159" s="253" t="s">
        <v>96</v>
      </c>
      <c r="O159" s="254"/>
      <c r="P159" s="69" t="s">
        <v>159</v>
      </c>
      <c r="R159" s="253" t="s">
        <v>96</v>
      </c>
      <c r="S159" s="254"/>
      <c r="T159" s="69" t="s">
        <v>160</v>
      </c>
      <c r="U159" s="56"/>
    </row>
    <row r="160" spans="1:23" s="76" customFormat="1" ht="36" customHeight="1" x14ac:dyDescent="0.25">
      <c r="A160" s="72"/>
      <c r="B160" s="251" t="s">
        <v>43</v>
      </c>
      <c r="C160" s="252"/>
      <c r="D160" s="73" t="s">
        <v>143</v>
      </c>
      <c r="E160" s="74"/>
      <c r="F160" s="251" t="s">
        <v>43</v>
      </c>
      <c r="G160" s="252"/>
      <c r="H160" s="73" t="s">
        <v>144</v>
      </c>
      <c r="I160" s="74"/>
      <c r="J160" s="251" t="s">
        <v>43</v>
      </c>
      <c r="K160" s="252"/>
      <c r="L160" s="73" t="s">
        <v>346</v>
      </c>
      <c r="M160" s="74"/>
      <c r="N160" s="251" t="s">
        <v>43</v>
      </c>
      <c r="O160" s="252"/>
      <c r="P160" s="73"/>
      <c r="Q160" s="74"/>
      <c r="R160" s="251" t="s">
        <v>43</v>
      </c>
      <c r="S160" s="252"/>
      <c r="T160" s="73"/>
      <c r="U160" s="75"/>
      <c r="W160" s="131"/>
    </row>
    <row r="161" spans="1:21" ht="17.25" customHeight="1" x14ac:dyDescent="0.25">
      <c r="A161" s="55"/>
      <c r="B161" s="245" t="s">
        <v>54</v>
      </c>
      <c r="C161" s="246"/>
      <c r="D161" s="118" t="e">
        <f>VLOOKUP(D160,'ŞÖFÖR VE SERVİS BİL.'!$B$3:$E$32,2,0)</f>
        <v>#N/A</v>
      </c>
      <c r="E161" s="78"/>
      <c r="F161" s="247" t="s">
        <v>54</v>
      </c>
      <c r="G161" s="248"/>
      <c r="H161" s="118" t="str">
        <f>VLOOKUP(H160,'ŞÖFÖR VE SERVİS BİL.'!$B$3:$E$32,2,0)</f>
        <v>ÖMER EROĞLU</v>
      </c>
      <c r="I161" s="78"/>
      <c r="J161" s="245" t="s">
        <v>54</v>
      </c>
      <c r="K161" s="246"/>
      <c r="L161" s="118" t="str">
        <f>VLOOKUP(L160,'ŞÖFÖR VE SERVİS BİL.'!$B$3:E105,2,0)</f>
        <v>ADNAN ERDOĞAN</v>
      </c>
      <c r="M161" s="78"/>
      <c r="N161" s="245" t="s">
        <v>54</v>
      </c>
      <c r="O161" s="246"/>
      <c r="P161" s="118" t="e">
        <f>VLOOKUP(P160,'ŞÖFÖR VE SERVİS BİL.'!$B$3:$E$32,2,0)</f>
        <v>#N/A</v>
      </c>
      <c r="Q161" s="78"/>
      <c r="R161" s="245" t="s">
        <v>54</v>
      </c>
      <c r="S161" s="246"/>
      <c r="T161" s="118" t="e">
        <f>VLOOKUP(T160,'ŞÖFÖR VE SERVİS BİL.'!$B$3:$E$32,2,0)</f>
        <v>#N/A</v>
      </c>
      <c r="U161" s="56"/>
    </row>
    <row r="162" spans="1:21" ht="17.25" customHeight="1" x14ac:dyDescent="0.25">
      <c r="A162" s="55">
        <v>0</v>
      </c>
      <c r="B162" s="245" t="s">
        <v>56</v>
      </c>
      <c r="C162" s="246"/>
      <c r="D162" s="119" t="e">
        <f>VLOOKUP(D160,'ŞÖFÖR VE SERVİS BİL.'!$B$3:$E$32,4,0)</f>
        <v>#N/A</v>
      </c>
      <c r="E162" s="78"/>
      <c r="F162" s="247" t="s">
        <v>56</v>
      </c>
      <c r="G162" s="248"/>
      <c r="H162" s="119">
        <f>VLOOKUP(H160,'ŞÖFÖR VE SERVİS BİL.'!$B$3:$E$32,4,0)</f>
        <v>5366552307</v>
      </c>
      <c r="I162" s="78"/>
      <c r="J162" s="245" t="s">
        <v>56</v>
      </c>
      <c r="K162" s="246"/>
      <c r="L162" s="119" t="e">
        <f>VLOOKUP(L160,'ŞÖFÖR VE SERVİS BİL.'!B32:$E$33,4,0)</f>
        <v>#N/A</v>
      </c>
      <c r="M162" s="78"/>
      <c r="N162" s="245" t="s">
        <v>56</v>
      </c>
      <c r="O162" s="246"/>
      <c r="P162" s="119" t="e">
        <f>VLOOKUP(P160,'ŞÖFÖR VE SERVİS BİL.'!$B$3:$E$32,4,0)</f>
        <v>#N/A</v>
      </c>
      <c r="Q162" s="78"/>
      <c r="R162" s="245" t="s">
        <v>56</v>
      </c>
      <c r="S162" s="246"/>
      <c r="T162" s="119" t="e">
        <f>VLOOKUP(T160,'ŞÖFÖR VE SERVİS BİL.'!$B$3:$E$32,4,0)</f>
        <v>#N/A</v>
      </c>
      <c r="U162" s="56"/>
    </row>
    <row r="163" spans="1:21" ht="17.25" customHeight="1" thickBot="1" x14ac:dyDescent="0.3">
      <c r="A163" s="55"/>
      <c r="B163" s="245" t="s">
        <v>55</v>
      </c>
      <c r="C163" s="246"/>
      <c r="D163" s="118" t="e">
        <f>VLOOKUP(D160,'ŞÖFÖR VE SERVİS BİL.'!$B$3:$E$32,3,0)</f>
        <v>#N/A</v>
      </c>
      <c r="E163" s="78"/>
      <c r="F163" s="249" t="s">
        <v>55</v>
      </c>
      <c r="G163" s="250"/>
      <c r="H163" s="118" t="str">
        <f>VLOOKUP(H160,'ŞÖFÖR VE SERVİS BİL.'!$B$3:$E$32,3,0)</f>
        <v>38 S 7659</v>
      </c>
      <c r="I163" s="78"/>
      <c r="J163" s="245" t="s">
        <v>55</v>
      </c>
      <c r="K163" s="246"/>
      <c r="L163" s="118" t="str">
        <f>VLOOKUP(L160,'ŞÖFÖR VE SERVİS BİL.'!$B$3:$E$32,3,0)</f>
        <v>38 S 7670</v>
      </c>
      <c r="M163" s="78"/>
      <c r="N163" s="245" t="s">
        <v>55</v>
      </c>
      <c r="O163" s="246"/>
      <c r="P163" s="118" t="e">
        <f>VLOOKUP(P160,'ŞÖFÖR VE SERVİS BİL.'!$B$3:$E$32,3,0)</f>
        <v>#N/A</v>
      </c>
      <c r="Q163" s="78"/>
      <c r="R163" s="245" t="s">
        <v>55</v>
      </c>
      <c r="S163" s="246"/>
      <c r="T163" s="118" t="e">
        <f>VLOOKUP(T160,'ŞÖFÖR VE SERVİS BİL.'!$B$3:$E$32,3,0)</f>
        <v>#N/A</v>
      </c>
      <c r="U163" s="56"/>
    </row>
    <row r="164" spans="1:21" ht="15" customHeight="1" x14ac:dyDescent="0.25">
      <c r="B164" s="84" t="s">
        <v>53</v>
      </c>
      <c r="C164" s="85" t="s">
        <v>0</v>
      </c>
      <c r="D164" s="86" t="s">
        <v>1</v>
      </c>
      <c r="E164" s="83"/>
      <c r="F164" s="84" t="s">
        <v>53</v>
      </c>
      <c r="G164" s="85" t="s">
        <v>0</v>
      </c>
      <c r="H164" s="86" t="s">
        <v>1</v>
      </c>
      <c r="I164" s="76"/>
      <c r="J164" s="84" t="s">
        <v>53</v>
      </c>
      <c r="K164" s="85" t="s">
        <v>0</v>
      </c>
      <c r="L164" s="86" t="s">
        <v>1</v>
      </c>
      <c r="M164" s="76"/>
      <c r="N164" s="84" t="s">
        <v>53</v>
      </c>
      <c r="O164" s="85" t="s">
        <v>0</v>
      </c>
      <c r="P164" s="86" t="s">
        <v>1</v>
      </c>
      <c r="Q164" s="87"/>
      <c r="R164" s="84" t="s">
        <v>53</v>
      </c>
      <c r="S164" s="85" t="s">
        <v>0</v>
      </c>
      <c r="T164" s="86" t="s">
        <v>1</v>
      </c>
      <c r="U164" s="56"/>
    </row>
    <row r="165" spans="1:21" ht="15" customHeight="1" x14ac:dyDescent="0.25">
      <c r="B165" s="90">
        <v>1</v>
      </c>
      <c r="C165" s="88" t="str">
        <f>IFERROR(VLOOKUP('ANA SAYFA'!$D$160&amp;ROWS('ANA SAYFA'!$B$165:B165),KİLŞİLER!$E$4:$H$83,3,0),"")</f>
        <v/>
      </c>
      <c r="D165" s="121" t="str">
        <f>IFERROR(VLOOKUP('ANA SAYFA'!$D$160&amp;ROWS('ANA SAYFA'!$B$165:C165),KİLŞİLER!$E$4:$H$83,4,0),"")</f>
        <v/>
      </c>
      <c r="E165" s="83"/>
      <c r="F165" s="90">
        <v>1</v>
      </c>
      <c r="G165" s="88" t="s">
        <v>425</v>
      </c>
      <c r="H165" s="121" t="s">
        <v>246</v>
      </c>
      <c r="I165" s="91"/>
      <c r="J165" s="90">
        <v>1</v>
      </c>
      <c r="K165" s="88" t="s">
        <v>441</v>
      </c>
      <c r="L165" s="121" t="str">
        <f>IFERROR(VLOOKUP('ANA SAYFA'!$L$160&amp;ROWS('ANA SAYFA'!$B$165:K165),KİLŞİLER!$E$4:$H$83,4,0),"")</f>
        <v>BATUHAN FIRAT</v>
      </c>
      <c r="M165" s="87"/>
      <c r="N165" s="90">
        <v>1</v>
      </c>
      <c r="O165" s="88" t="str">
        <f>IFERROR(VLOOKUP('ANA SAYFA'!$P$160&amp;ROWS('ANA SAYFA'!$B$165:N165),KİLŞİLER!$E$4:$H$83,3,0),"")</f>
        <v/>
      </c>
      <c r="P165" s="121" t="str">
        <f>IFERROR(VLOOKUP('ANA SAYFA'!$P$160&amp;ROWS('ANA SAYFA'!$B$165:O165),KİLŞİLER!$E$4:$H$83,4,0),"")</f>
        <v/>
      </c>
      <c r="Q165" s="87"/>
      <c r="R165" s="90">
        <v>1</v>
      </c>
      <c r="S165" s="88" t="str">
        <f>IFERROR(VLOOKUP('ANA SAYFA'!$T$160&amp;ROWS('ANA SAYFA'!$B$165:R165),KİLŞİLER!$E$4:$H$83,3,0),"")</f>
        <v/>
      </c>
      <c r="T165" s="121" t="str">
        <f>IFERROR(VLOOKUP('ANA SAYFA'!$T$160&amp;ROWS('ANA SAYFA'!$B$165:S165),KİLŞİLER!$E$4:$H$83,4,0),"")</f>
        <v/>
      </c>
      <c r="U165" s="56"/>
    </row>
    <row r="166" spans="1:21" ht="15" customHeight="1" x14ac:dyDescent="0.25">
      <c r="B166" s="90">
        <v>2</v>
      </c>
      <c r="C166" s="88" t="str">
        <f>IFERROR(VLOOKUP('ANA SAYFA'!$D$160&amp;ROWS('ANA SAYFA'!$B$165:B166),KİLŞİLER!$E$4:$H$83,3,0),"")</f>
        <v/>
      </c>
      <c r="D166" s="122" t="str">
        <f>IFERROR(VLOOKUP('ANA SAYFA'!$D$160&amp;ROWS('ANA SAYFA'!$B$165:C166),KİLŞİLER!$E$4:$H$83,4,0),"")</f>
        <v/>
      </c>
      <c r="E166" s="83"/>
      <c r="F166" s="90">
        <v>2</v>
      </c>
      <c r="G166" s="88" t="s">
        <v>428</v>
      </c>
      <c r="H166" s="122" t="s">
        <v>245</v>
      </c>
      <c r="I166" s="91"/>
      <c r="J166" s="90">
        <v>2</v>
      </c>
      <c r="K166" s="88" t="s">
        <v>439</v>
      </c>
      <c r="L166" s="122" t="str">
        <f>IFERROR(VLOOKUP('ANA SAYFA'!$L$160&amp;ROWS('ANA SAYFA'!$B$165:K166),KİLŞİLER!$E$4:$H$83,4,0),"")</f>
        <v>MURAT EFE ERDOĞAN</v>
      </c>
      <c r="M166" s="87"/>
      <c r="N166" s="90">
        <v>2</v>
      </c>
      <c r="O166" s="88" t="str">
        <f>IFERROR(VLOOKUP('ANA SAYFA'!$P$160&amp;ROWS('ANA SAYFA'!$B$165:N166),KİLŞİLER!$E$4:$H$83,3,0),"")</f>
        <v/>
      </c>
      <c r="P166" s="122" t="str">
        <f>IFERROR(VLOOKUP('ANA SAYFA'!$P$160&amp;ROWS('ANA SAYFA'!$B$165:O166),KİLŞİLER!$E$4:$H$83,4,0),"")</f>
        <v/>
      </c>
      <c r="Q166" s="87"/>
      <c r="R166" s="90">
        <v>2</v>
      </c>
      <c r="S166" s="88" t="str">
        <f>IFERROR(VLOOKUP('ANA SAYFA'!$T$160&amp;ROWS('ANA SAYFA'!$B$165:R166),KİLŞİLER!$E$4:$H$83,3,0),"")</f>
        <v/>
      </c>
      <c r="T166" s="122" t="str">
        <f>IFERROR(VLOOKUP('ANA SAYFA'!$T$160&amp;ROWS('ANA SAYFA'!$B$165:S166),KİLŞİLER!$E$4:$H$83,4,0),"")</f>
        <v/>
      </c>
      <c r="U166" s="56"/>
    </row>
    <row r="167" spans="1:21" ht="15" customHeight="1" x14ac:dyDescent="0.25">
      <c r="B167" s="90">
        <v>3</v>
      </c>
      <c r="C167" s="88" t="str">
        <f>IFERROR(VLOOKUP('ANA SAYFA'!$D$160&amp;ROWS('ANA SAYFA'!$B$165:B167),KİLŞİLER!$E$4:$H$83,3,0),"")</f>
        <v/>
      </c>
      <c r="D167" s="89" t="str">
        <f>IFERROR(VLOOKUP('ANA SAYFA'!$D$160&amp;ROWS('ANA SAYFA'!$B$165:C167),KİLŞİLER!$E$4:$H$83,4,0),"")</f>
        <v/>
      </c>
      <c r="E167" s="83"/>
      <c r="F167" s="90">
        <v>3</v>
      </c>
      <c r="G167" s="88" t="s">
        <v>425</v>
      </c>
      <c r="H167" s="89" t="s">
        <v>371</v>
      </c>
      <c r="I167" s="91"/>
      <c r="J167" s="90">
        <v>3</v>
      </c>
      <c r="K167" s="88" t="str">
        <f>IFERROR(VLOOKUP('ANA SAYFA'!$L$160&amp;ROWS('ANA SAYFA'!$B$165:J167),KİLŞİLER!$E$4:$H$83,3,0),"")</f>
        <v/>
      </c>
      <c r="L167" s="89" t="str">
        <f>IFERROR(VLOOKUP('ANA SAYFA'!$L$160&amp;ROWS('ANA SAYFA'!$B$165:K167),KİLŞİLER!$E$4:$H$83,4,0),"")</f>
        <v/>
      </c>
      <c r="M167" s="87"/>
      <c r="N167" s="90">
        <v>3</v>
      </c>
      <c r="O167" s="88" t="str">
        <f>IFERROR(VLOOKUP('ANA SAYFA'!$P$160&amp;ROWS('ANA SAYFA'!$B$165:N167),KİLŞİLER!$E$4:$H$83,3,0),"")</f>
        <v/>
      </c>
      <c r="P167" s="89" t="str">
        <f>IFERROR(VLOOKUP('ANA SAYFA'!$P$160&amp;ROWS('ANA SAYFA'!$B$165:O167),KİLŞİLER!$E$4:$H$83,4,0),"")</f>
        <v/>
      </c>
      <c r="Q167" s="87"/>
      <c r="R167" s="90">
        <v>3</v>
      </c>
      <c r="S167" s="88" t="str">
        <f>IFERROR(VLOOKUP('ANA SAYFA'!$T$160&amp;ROWS('ANA SAYFA'!$B$165:R167),KİLŞİLER!$E$4:$H$83,3,0),"")</f>
        <v/>
      </c>
      <c r="T167" s="89" t="str">
        <f>IFERROR(VLOOKUP('ANA SAYFA'!$T$160&amp;ROWS('ANA SAYFA'!$B$165:S167),KİLŞİLER!$E$4:$H$83,4,0),"")</f>
        <v/>
      </c>
      <c r="U167" s="56"/>
    </row>
    <row r="168" spans="1:21" ht="15" customHeight="1" x14ac:dyDescent="0.25">
      <c r="B168" s="90">
        <v>4</v>
      </c>
      <c r="C168" s="88" t="str">
        <f>IFERROR(VLOOKUP('ANA SAYFA'!$D$160&amp;ROWS('ANA SAYFA'!$B$165:B168),KİLŞİLER!$E$4:$H$83,3,0),"")</f>
        <v/>
      </c>
      <c r="D168" s="89" t="str">
        <f>IFERROR(VLOOKUP('ANA SAYFA'!$D$160&amp;ROWS('ANA SAYFA'!$B$165:C168),KİLŞİLER!$E$4:$H$83,4,0),"")</f>
        <v/>
      </c>
      <c r="E168" s="83"/>
      <c r="F168" s="90">
        <v>4</v>
      </c>
      <c r="G168" s="88" t="str">
        <f>IFERROR(VLOOKUP('ANA SAYFA'!$H$160&amp;ROWS('ANA SAYFA'!$B$165:F168),KİLŞİLER!$E$4:$H$83,3,0),"")</f>
        <v/>
      </c>
      <c r="H168" s="89" t="str">
        <f>IFERROR(VLOOKUP('ANA SAYFA'!$H$160&amp;ROWS('ANA SAYFA'!$B$165:G168),KİLŞİLER!$E$4:$H$83,4,0),"")</f>
        <v/>
      </c>
      <c r="I168" s="91"/>
      <c r="J168" s="90">
        <v>4</v>
      </c>
      <c r="K168" s="88" t="str">
        <f>IFERROR(VLOOKUP('ANA SAYFA'!$L$160&amp;ROWS('ANA SAYFA'!$B$165:J168),KİLŞİLER!$E$4:$H$83,3,0),"")</f>
        <v/>
      </c>
      <c r="L168" s="89" t="str">
        <f>IFERROR(VLOOKUP('ANA SAYFA'!$L$160&amp;ROWS('ANA SAYFA'!$B$165:K168),KİLŞİLER!$E$4:$H$83,4,0),"")</f>
        <v/>
      </c>
      <c r="M168" s="87"/>
      <c r="N168" s="90">
        <v>4</v>
      </c>
      <c r="O168" s="88" t="str">
        <f>IFERROR(VLOOKUP('ANA SAYFA'!$P$160&amp;ROWS('ANA SAYFA'!$B$165:N168),KİLŞİLER!$E$4:$H$83,3,0),"")</f>
        <v/>
      </c>
      <c r="P168" s="89" t="str">
        <f>IFERROR(VLOOKUP('ANA SAYFA'!$P$160&amp;ROWS('ANA SAYFA'!$B$165:O168),KİLŞİLER!$E$4:$H$83,4,0),"")</f>
        <v/>
      </c>
      <c r="Q168" s="87"/>
      <c r="R168" s="90">
        <v>4</v>
      </c>
      <c r="S168" s="88" t="str">
        <f>IFERROR(VLOOKUP('ANA SAYFA'!$T$160&amp;ROWS('ANA SAYFA'!$B$165:R168),KİLŞİLER!$E$4:$H$83,3,0),"")</f>
        <v/>
      </c>
      <c r="T168" s="89" t="str">
        <f>IFERROR(VLOOKUP('ANA SAYFA'!$T$160&amp;ROWS('ANA SAYFA'!$B$165:S168),KİLŞİLER!$E$4:$H$83,4,0),"")</f>
        <v/>
      </c>
      <c r="U168" s="56"/>
    </row>
    <row r="169" spans="1:21" ht="15" customHeight="1" x14ac:dyDescent="0.25">
      <c r="B169" s="90">
        <v>5</v>
      </c>
      <c r="C169" s="88" t="str">
        <f>IFERROR(VLOOKUP('ANA SAYFA'!$D$160&amp;ROWS('ANA SAYFA'!$B$165:B169),KİLŞİLER!$E$4:$H$83,3,0),"")</f>
        <v/>
      </c>
      <c r="D169" s="89" t="str">
        <f>IFERROR(VLOOKUP('ANA SAYFA'!$D$160&amp;ROWS('ANA SAYFA'!$B$165:C169),KİLŞİLER!$E$4:$H$83,4,0),"")</f>
        <v/>
      </c>
      <c r="E169" s="83"/>
      <c r="F169" s="90">
        <v>5</v>
      </c>
      <c r="G169" s="88" t="str">
        <f>IFERROR(VLOOKUP('ANA SAYFA'!$H$160&amp;ROWS('ANA SAYFA'!$B$165:F169),KİLŞİLER!$E$4:$H$83,3,0),"")</f>
        <v/>
      </c>
      <c r="H169" s="89" t="str">
        <f>IFERROR(VLOOKUP('ANA SAYFA'!$H$160&amp;ROWS('ANA SAYFA'!$B$165:G169),KİLŞİLER!$E$4:$H$83,4,0),"")</f>
        <v/>
      </c>
      <c r="I169" s="91"/>
      <c r="J169" s="90">
        <v>5</v>
      </c>
      <c r="K169" s="88" t="str">
        <f>IFERROR(VLOOKUP('ANA SAYFA'!$L$160&amp;ROWS('ANA SAYFA'!$B$165:J169),KİLŞİLER!$E$4:$H$83,3,0),"")</f>
        <v/>
      </c>
      <c r="L169" s="89" t="str">
        <f>IFERROR(VLOOKUP('ANA SAYFA'!$L$160&amp;ROWS('ANA SAYFA'!$B$165:K169),KİLŞİLER!$E$4:$H$83,4,0),"")</f>
        <v/>
      </c>
      <c r="M169" s="87"/>
      <c r="N169" s="90">
        <v>5</v>
      </c>
      <c r="O169" s="88" t="str">
        <f>IFERROR(VLOOKUP('ANA SAYFA'!$P$160&amp;ROWS('ANA SAYFA'!$B$165:N169),KİLŞİLER!$E$4:$H$83,3,0),"")</f>
        <v/>
      </c>
      <c r="P169" s="89" t="str">
        <f>IFERROR(VLOOKUP('ANA SAYFA'!$P$160&amp;ROWS('ANA SAYFA'!$B$165:O169),KİLŞİLER!$E$4:$H$83,4,0),"")</f>
        <v/>
      </c>
      <c r="Q169" s="87"/>
      <c r="R169" s="90">
        <v>5</v>
      </c>
      <c r="S169" s="88" t="str">
        <f>IFERROR(VLOOKUP('ANA SAYFA'!$T$160&amp;ROWS('ANA SAYFA'!$B$165:R169),KİLŞİLER!$E$4:$H$83,3,0),"")</f>
        <v/>
      </c>
      <c r="T169" s="89" t="str">
        <f>IFERROR(VLOOKUP('ANA SAYFA'!$T$160&amp;ROWS('ANA SAYFA'!$B$165:S169),KİLŞİLER!$E$4:$H$83,4,0),"")</f>
        <v/>
      </c>
      <c r="U169" s="56"/>
    </row>
    <row r="170" spans="1:21" ht="15" customHeight="1" x14ac:dyDescent="0.25">
      <c r="B170" s="90">
        <v>6</v>
      </c>
      <c r="C170" s="88" t="str">
        <f>IFERROR(VLOOKUP('ANA SAYFA'!$D$160&amp;ROWS('ANA SAYFA'!$B$165:B170),KİLŞİLER!$E$4:$H$83,3,0),"")</f>
        <v/>
      </c>
      <c r="D170" s="89" t="str">
        <f>IFERROR(VLOOKUP('ANA SAYFA'!$D$160&amp;ROWS('ANA SAYFA'!$B$165:C170),KİLŞİLER!$E$4:$H$83,4,0),"")</f>
        <v/>
      </c>
      <c r="E170" s="83"/>
      <c r="F170" s="90">
        <v>6</v>
      </c>
      <c r="G170" s="88" t="str">
        <f>IFERROR(VLOOKUP('ANA SAYFA'!$H$160&amp;ROWS('ANA SAYFA'!$B$165:F170),KİLŞİLER!$E$4:$H$83,3,0),"")</f>
        <v/>
      </c>
      <c r="H170" s="89" t="str">
        <f>IFERROR(VLOOKUP('ANA SAYFA'!$H$160&amp;ROWS('ANA SAYFA'!$B$165:G170),KİLŞİLER!$E$4:$H$83,4,0),"")</f>
        <v/>
      </c>
      <c r="I170" s="91"/>
      <c r="J170" s="90">
        <v>6</v>
      </c>
      <c r="K170" s="88" t="str">
        <f>IFERROR(VLOOKUP('ANA SAYFA'!$L$160&amp;ROWS('ANA SAYFA'!$B$165:J170),KİLŞİLER!$E$4:$H$83,3,0),"")</f>
        <v/>
      </c>
      <c r="L170" s="89" t="str">
        <f>IFERROR(VLOOKUP('ANA SAYFA'!$L$160&amp;ROWS('ANA SAYFA'!$B$165:K170),KİLŞİLER!$E$4:$H$83,4,0),"")</f>
        <v/>
      </c>
      <c r="M170" s="87"/>
      <c r="N170" s="90">
        <v>6</v>
      </c>
      <c r="O170" s="88" t="str">
        <f>IFERROR(VLOOKUP('ANA SAYFA'!$P$160&amp;ROWS('ANA SAYFA'!$B$165:N170),KİLŞİLER!$E$4:$H$83,3,0),"")</f>
        <v/>
      </c>
      <c r="P170" s="89" t="str">
        <f>IFERROR(VLOOKUP('ANA SAYFA'!$P$160&amp;ROWS('ANA SAYFA'!$B$165:O170),KİLŞİLER!$E$4:$H$83,4,0),"")</f>
        <v/>
      </c>
      <c r="Q170" s="87"/>
      <c r="R170" s="90">
        <v>6</v>
      </c>
      <c r="S170" s="88" t="str">
        <f>IFERROR(VLOOKUP('ANA SAYFA'!$T$160&amp;ROWS('ANA SAYFA'!$B$165:R170),KİLŞİLER!$E$4:$H$83,3,0),"")</f>
        <v/>
      </c>
      <c r="T170" s="89" t="str">
        <f>IFERROR(VLOOKUP('ANA SAYFA'!$T$160&amp;ROWS('ANA SAYFA'!$B$165:S170),KİLŞİLER!$E$4:$H$83,4,0),"")</f>
        <v/>
      </c>
      <c r="U170" s="56"/>
    </row>
    <row r="171" spans="1:21" ht="15" customHeight="1" x14ac:dyDescent="0.25">
      <c r="B171" s="90">
        <v>7</v>
      </c>
      <c r="C171" s="88" t="str">
        <f>IFERROR(VLOOKUP('ANA SAYFA'!$D$160&amp;ROWS('ANA SAYFA'!$B$165:B171),KİLŞİLER!$E$4:$H$83,3,0),"")</f>
        <v/>
      </c>
      <c r="D171" s="89" t="str">
        <f>IFERROR(VLOOKUP('ANA SAYFA'!$D$160&amp;ROWS('ANA SAYFA'!$B$165:C171),KİLŞİLER!$E$4:$H$83,4,0),"")</f>
        <v/>
      </c>
      <c r="E171" s="83"/>
      <c r="F171" s="90">
        <v>7</v>
      </c>
      <c r="G171" s="88" t="str">
        <f>IFERROR(VLOOKUP('ANA SAYFA'!$H$160&amp;ROWS('ANA SAYFA'!$B$165:F171),KİLŞİLER!$E$4:$H$83,3,0),"")</f>
        <v/>
      </c>
      <c r="H171" s="89" t="str">
        <f>IFERROR(VLOOKUP('ANA SAYFA'!$H$160&amp;ROWS('ANA SAYFA'!$B$165:G171),KİLŞİLER!$E$4:$H$83,4,0),"")</f>
        <v/>
      </c>
      <c r="I171" s="91"/>
      <c r="J171" s="90">
        <v>7</v>
      </c>
      <c r="K171" s="88" t="str">
        <f>IFERROR(VLOOKUP('ANA SAYFA'!$L$160&amp;ROWS('ANA SAYFA'!$B$165:J171),KİLŞİLER!$E$4:$H$83,3,0),"")</f>
        <v/>
      </c>
      <c r="L171" s="89" t="str">
        <f>IFERROR(VLOOKUP('ANA SAYFA'!$L$160&amp;ROWS('ANA SAYFA'!$B$165:K171),KİLŞİLER!$E$4:$H$83,4,0),"")</f>
        <v/>
      </c>
      <c r="M171" s="87"/>
      <c r="N171" s="90">
        <v>7</v>
      </c>
      <c r="O171" s="88" t="str">
        <f>IFERROR(VLOOKUP('ANA SAYFA'!$P$160&amp;ROWS('ANA SAYFA'!$B$165:N171),KİLŞİLER!$E$4:$H$83,3,0),"")</f>
        <v/>
      </c>
      <c r="P171" s="89" t="str">
        <f>IFERROR(VLOOKUP('ANA SAYFA'!$P$160&amp;ROWS('ANA SAYFA'!$B$165:O171),KİLŞİLER!$E$4:$H$83,4,0),"")</f>
        <v/>
      </c>
      <c r="Q171" s="87"/>
      <c r="R171" s="90">
        <v>7</v>
      </c>
      <c r="S171" s="88" t="str">
        <f>IFERROR(VLOOKUP('ANA SAYFA'!$T$160&amp;ROWS('ANA SAYFA'!$B$165:R171),KİLŞİLER!$E$4:$H$83,3,0),"")</f>
        <v/>
      </c>
      <c r="T171" s="89" t="str">
        <f>IFERROR(VLOOKUP('ANA SAYFA'!$T$160&amp;ROWS('ANA SAYFA'!$B$165:S171),KİLŞİLER!$E$4:$H$83,4,0),"")</f>
        <v/>
      </c>
      <c r="U171" s="56"/>
    </row>
    <row r="172" spans="1:21" ht="15" customHeight="1" x14ac:dyDescent="0.25">
      <c r="B172" s="90">
        <v>8</v>
      </c>
      <c r="C172" s="88" t="str">
        <f>IFERROR(VLOOKUP('ANA SAYFA'!$D$160&amp;ROWS('ANA SAYFA'!$B$165:B172),KİLŞİLER!$E$4:$H$83,3,0),"")</f>
        <v/>
      </c>
      <c r="D172" s="89" t="str">
        <f>IFERROR(VLOOKUP('ANA SAYFA'!$D$160&amp;ROWS('ANA SAYFA'!$B$165:C172),KİLŞİLER!$E$4:$H$83,4,0),"")</f>
        <v/>
      </c>
      <c r="E172" s="83"/>
      <c r="F172" s="90">
        <v>8</v>
      </c>
      <c r="G172" s="88" t="str">
        <f>IFERROR(VLOOKUP('ANA SAYFA'!$H$160&amp;ROWS('ANA SAYFA'!$B$165:F172),KİLŞİLER!$E$4:$H$83,3,0),"")</f>
        <v/>
      </c>
      <c r="H172" s="89" t="str">
        <f>IFERROR(VLOOKUP('ANA SAYFA'!$H$160&amp;ROWS('ANA SAYFA'!$B$165:G172),KİLŞİLER!$E$4:$H$83,4,0),"")</f>
        <v/>
      </c>
      <c r="I172" s="91"/>
      <c r="J172" s="90">
        <v>8</v>
      </c>
      <c r="K172" s="88" t="str">
        <f>IFERROR(VLOOKUP('ANA SAYFA'!$L$160&amp;ROWS('ANA SAYFA'!$B$165:J172),KİLŞİLER!$E$4:$H$83,3,0),"")</f>
        <v/>
      </c>
      <c r="L172" s="89" t="str">
        <f>IFERROR(VLOOKUP('ANA SAYFA'!$L$160&amp;ROWS('ANA SAYFA'!$B$165:K172),KİLŞİLER!$E$4:$H$83,4,0),"")</f>
        <v/>
      </c>
      <c r="M172" s="87"/>
      <c r="N172" s="90">
        <v>8</v>
      </c>
      <c r="O172" s="88" t="str">
        <f>IFERROR(VLOOKUP('ANA SAYFA'!$P$160&amp;ROWS('ANA SAYFA'!$B$165:N172),KİLŞİLER!$E$4:$H$83,3,0),"")</f>
        <v/>
      </c>
      <c r="P172" s="89" t="str">
        <f>IFERROR(VLOOKUP('ANA SAYFA'!$P$160&amp;ROWS('ANA SAYFA'!$B$165:O172),KİLŞİLER!$E$4:$H$83,4,0),"")</f>
        <v/>
      </c>
      <c r="Q172" s="87"/>
      <c r="R172" s="90">
        <v>8</v>
      </c>
      <c r="S172" s="88" t="str">
        <f>IFERROR(VLOOKUP('ANA SAYFA'!$T$160&amp;ROWS('ANA SAYFA'!$B$165:R172),KİLŞİLER!$E$4:$H$83,3,0),"")</f>
        <v/>
      </c>
      <c r="T172" s="89" t="str">
        <f>IFERROR(VLOOKUP('ANA SAYFA'!$T$160&amp;ROWS('ANA SAYFA'!$B$165:S172),KİLŞİLER!$E$4:$H$83,4,0),"")</f>
        <v/>
      </c>
      <c r="U172" s="56"/>
    </row>
    <row r="173" spans="1:21" ht="15" customHeight="1" x14ac:dyDescent="0.25">
      <c r="B173" s="90">
        <v>9</v>
      </c>
      <c r="C173" s="88" t="str">
        <f>IFERROR(VLOOKUP('ANA SAYFA'!$D$160&amp;ROWS('ANA SAYFA'!$B$165:B173),KİLŞİLER!$E$4:$H$83,3,0),"")</f>
        <v/>
      </c>
      <c r="D173" s="89" t="str">
        <f>IFERROR(VLOOKUP('ANA SAYFA'!$D$160&amp;ROWS('ANA SAYFA'!$B$165:C173),KİLŞİLER!$E$4:$H$83,4,0),"")</f>
        <v/>
      </c>
      <c r="E173" s="83"/>
      <c r="F173" s="90">
        <v>9</v>
      </c>
      <c r="G173" s="88" t="str">
        <f>IFERROR(VLOOKUP('ANA SAYFA'!$H$160&amp;ROWS('ANA SAYFA'!$B$165:F173),KİLŞİLER!$E$4:$H$83,3,0),"")</f>
        <v/>
      </c>
      <c r="H173" s="89" t="str">
        <f>IFERROR(VLOOKUP('ANA SAYFA'!$H$160&amp;ROWS('ANA SAYFA'!$B$165:G173),KİLŞİLER!$E$4:$H$83,4,0),"")</f>
        <v/>
      </c>
      <c r="I173" s="91"/>
      <c r="J173" s="90">
        <v>9</v>
      </c>
      <c r="K173" s="88" t="str">
        <f>IFERROR(VLOOKUP('ANA SAYFA'!$L$160&amp;ROWS('ANA SAYFA'!$B$165:J173),KİLŞİLER!$E$4:$H$83,3,0),"")</f>
        <v/>
      </c>
      <c r="L173" s="89" t="str">
        <f>IFERROR(VLOOKUP('ANA SAYFA'!$L$160&amp;ROWS('ANA SAYFA'!$B$165:K173),KİLŞİLER!$E$4:$H$83,4,0),"")</f>
        <v/>
      </c>
      <c r="M173" s="87"/>
      <c r="N173" s="90">
        <v>9</v>
      </c>
      <c r="O173" s="88" t="str">
        <f>IFERROR(VLOOKUP('ANA SAYFA'!$P$160&amp;ROWS('ANA SAYFA'!$B$165:N173),KİLŞİLER!$E$4:$H$83,3,0),"")</f>
        <v/>
      </c>
      <c r="P173" s="89" t="str">
        <f>IFERROR(VLOOKUP('ANA SAYFA'!$P$160&amp;ROWS('ANA SAYFA'!$B$165:O173),KİLŞİLER!$E$4:$H$83,4,0),"")</f>
        <v/>
      </c>
      <c r="Q173" s="87"/>
      <c r="R173" s="90">
        <v>9</v>
      </c>
      <c r="S173" s="88" t="str">
        <f>IFERROR(VLOOKUP('ANA SAYFA'!$T$160&amp;ROWS('ANA SAYFA'!$B$165:R173),KİLŞİLER!$E$4:$H$83,3,0),"")</f>
        <v/>
      </c>
      <c r="T173" s="89" t="str">
        <f>IFERROR(VLOOKUP('ANA SAYFA'!$T$160&amp;ROWS('ANA SAYFA'!$B$165:S173),KİLŞİLER!$E$4:$H$83,4,0),"")</f>
        <v/>
      </c>
      <c r="U173" s="56"/>
    </row>
    <row r="174" spans="1:21" ht="15" customHeight="1" x14ac:dyDescent="0.25">
      <c r="B174" s="90">
        <v>10</v>
      </c>
      <c r="C174" s="88" t="str">
        <f>IFERROR(VLOOKUP('ANA SAYFA'!$D$160&amp;ROWS('ANA SAYFA'!$B$165:B174),KİLŞİLER!$E$4:$H$83,3,0),"")</f>
        <v/>
      </c>
      <c r="D174" s="89" t="str">
        <f>IFERROR(VLOOKUP('ANA SAYFA'!$D$160&amp;ROWS('ANA SAYFA'!$B$165:C174),KİLŞİLER!$E$4:$H$83,4,0),"")</f>
        <v/>
      </c>
      <c r="E174" s="83"/>
      <c r="F174" s="90">
        <v>10</v>
      </c>
      <c r="G174" s="88" t="str">
        <f>IFERROR(VLOOKUP('ANA SAYFA'!$H$160&amp;ROWS('ANA SAYFA'!$B$165:F174),KİLŞİLER!$E$4:$H$83,3,0),"")</f>
        <v/>
      </c>
      <c r="H174" s="89" t="str">
        <f>IFERROR(VLOOKUP('ANA SAYFA'!$H$160&amp;ROWS('ANA SAYFA'!$B$165:G174),KİLŞİLER!$E$4:$H$83,4,0),"")</f>
        <v/>
      </c>
      <c r="I174" s="91"/>
      <c r="J174" s="90">
        <v>10</v>
      </c>
      <c r="K174" s="88" t="str">
        <f>IFERROR(VLOOKUP('ANA SAYFA'!$L$160&amp;ROWS('ANA SAYFA'!$B$165:J174),KİLŞİLER!$E$4:$H$83,3,0),"")</f>
        <v/>
      </c>
      <c r="L174" s="89" t="str">
        <f>IFERROR(VLOOKUP('ANA SAYFA'!$L$160&amp;ROWS('ANA SAYFA'!$B$165:K174),KİLŞİLER!$E$4:$H$83,4,0),"")</f>
        <v/>
      </c>
      <c r="M174" s="87"/>
      <c r="N174" s="90">
        <v>10</v>
      </c>
      <c r="O174" s="88" t="str">
        <f>IFERROR(VLOOKUP('ANA SAYFA'!$P$160&amp;ROWS('ANA SAYFA'!$B$165:N174),KİLŞİLER!$E$4:$H$83,3,0),"")</f>
        <v/>
      </c>
      <c r="P174" s="89" t="str">
        <f>IFERROR(VLOOKUP('ANA SAYFA'!$P$160&amp;ROWS('ANA SAYFA'!$B$165:O174),KİLŞİLER!$E$4:$H$83,4,0),"")</f>
        <v/>
      </c>
      <c r="Q174" s="87"/>
      <c r="R174" s="90">
        <v>10</v>
      </c>
      <c r="S174" s="88" t="str">
        <f>IFERROR(VLOOKUP('ANA SAYFA'!$T$160&amp;ROWS('ANA SAYFA'!$B$165:R174),KİLŞİLER!$E$4:$H$83,3,0),"")</f>
        <v/>
      </c>
      <c r="T174" s="89" t="str">
        <f>IFERROR(VLOOKUP('ANA SAYFA'!$T$160&amp;ROWS('ANA SAYFA'!$B$165:S174),KİLŞİLER!$E$4:$H$83,4,0),"")</f>
        <v/>
      </c>
      <c r="U174" s="56"/>
    </row>
    <row r="175" spans="1:21" ht="15" customHeight="1" x14ac:dyDescent="0.25">
      <c r="B175" s="90">
        <v>11</v>
      </c>
      <c r="C175" s="88" t="str">
        <f>IFERROR(VLOOKUP('ANA SAYFA'!$D$160&amp;ROWS('ANA SAYFA'!$B$165:B175),KİLŞİLER!$E$4:$H$83,3,0),"")</f>
        <v/>
      </c>
      <c r="D175" s="89" t="str">
        <f>IFERROR(VLOOKUP('ANA SAYFA'!$D$160&amp;ROWS('ANA SAYFA'!$B$165:C175),KİLŞİLER!$E$4:$H$83,4,0),"")</f>
        <v/>
      </c>
      <c r="E175" s="83"/>
      <c r="F175" s="90">
        <v>11</v>
      </c>
      <c r="G175" s="88" t="str">
        <f>IFERROR(VLOOKUP('ANA SAYFA'!$H$160&amp;ROWS('ANA SAYFA'!$B$165:F175),KİLŞİLER!$E$4:$H$83,3,0),"")</f>
        <v/>
      </c>
      <c r="H175" s="89" t="str">
        <f>IFERROR(VLOOKUP('ANA SAYFA'!$H$160&amp;ROWS('ANA SAYFA'!$B$165:G175),KİLŞİLER!$E$4:$H$83,4,0),"")</f>
        <v/>
      </c>
      <c r="I175" s="91"/>
      <c r="J175" s="90">
        <v>11</v>
      </c>
      <c r="K175" s="88" t="str">
        <f>IFERROR(VLOOKUP('ANA SAYFA'!$L$160&amp;ROWS('ANA SAYFA'!$B$165:J175),KİLŞİLER!$E$4:$H$83,3,0),"")</f>
        <v/>
      </c>
      <c r="L175" s="89" t="str">
        <f>IFERROR(VLOOKUP('ANA SAYFA'!$L$160&amp;ROWS('ANA SAYFA'!$B$165:K175),KİLŞİLER!$E$4:$H$83,4,0),"")</f>
        <v/>
      </c>
      <c r="M175" s="87"/>
      <c r="N175" s="90">
        <v>11</v>
      </c>
      <c r="O175" s="88" t="str">
        <f>IFERROR(VLOOKUP('ANA SAYFA'!$P$160&amp;ROWS('ANA SAYFA'!$B$165:N175),KİLŞİLER!$E$4:$H$83,3,0),"")</f>
        <v/>
      </c>
      <c r="P175" s="89" t="str">
        <f>IFERROR(VLOOKUP('ANA SAYFA'!$P$160&amp;ROWS('ANA SAYFA'!$B$165:O175),KİLŞİLER!$E$4:$H$83,4,0),"")</f>
        <v/>
      </c>
      <c r="Q175" s="87"/>
      <c r="R175" s="90">
        <v>11</v>
      </c>
      <c r="S175" s="88" t="str">
        <f>IFERROR(VLOOKUP('ANA SAYFA'!$T$160&amp;ROWS('ANA SAYFA'!$B$165:R175),KİLŞİLER!$E$4:$H$83,3,0),"")</f>
        <v/>
      </c>
      <c r="T175" s="89" t="str">
        <f>IFERROR(VLOOKUP('ANA SAYFA'!$T$160&amp;ROWS('ANA SAYFA'!$B$165:S175),KİLŞİLER!$E$4:$H$83,4,0),"")</f>
        <v/>
      </c>
      <c r="U175" s="56"/>
    </row>
    <row r="176" spans="1:21" ht="15" customHeight="1" x14ac:dyDescent="0.25">
      <c r="B176" s="90">
        <v>12</v>
      </c>
      <c r="C176" s="88" t="str">
        <f>IFERROR(VLOOKUP('ANA SAYFA'!$D$160&amp;ROWS('ANA SAYFA'!$B$165:B176),KİLŞİLER!$E$4:$H$83,3,0),"")</f>
        <v/>
      </c>
      <c r="D176" s="89" t="str">
        <f>IFERROR(VLOOKUP('ANA SAYFA'!$D$160&amp;ROWS('ANA SAYFA'!$B$165:C176),KİLŞİLER!$E$4:$H$83,4,0),"")</f>
        <v/>
      </c>
      <c r="E176" s="83"/>
      <c r="F176" s="90">
        <v>12</v>
      </c>
      <c r="G176" s="88" t="str">
        <f>IFERROR(VLOOKUP('ANA SAYFA'!$H$160&amp;ROWS('ANA SAYFA'!$B$165:F176),KİLŞİLER!$E$4:$H$83,3,0),"")</f>
        <v/>
      </c>
      <c r="H176" s="89" t="str">
        <f>IFERROR(VLOOKUP('ANA SAYFA'!$H$160&amp;ROWS('ANA SAYFA'!$B$165:G176),KİLŞİLER!$E$4:$H$83,4,0),"")</f>
        <v/>
      </c>
      <c r="I176" s="91"/>
      <c r="J176" s="90">
        <v>12</v>
      </c>
      <c r="K176" s="88" t="str">
        <f>IFERROR(VLOOKUP('ANA SAYFA'!$L$160&amp;ROWS('ANA SAYFA'!$B$165:J176),KİLŞİLER!$E$4:$H$83,3,0),"")</f>
        <v/>
      </c>
      <c r="L176" s="89" t="str">
        <f>IFERROR(VLOOKUP('ANA SAYFA'!$L$160&amp;ROWS('ANA SAYFA'!$B$165:K176),KİLŞİLER!$E$4:$H$83,4,0),"")</f>
        <v/>
      </c>
      <c r="M176" s="87"/>
      <c r="N176" s="90">
        <v>12</v>
      </c>
      <c r="O176" s="88" t="str">
        <f>IFERROR(VLOOKUP('ANA SAYFA'!$P$160&amp;ROWS('ANA SAYFA'!$B$165:N176),KİLŞİLER!$E$4:$H$83,3,0),"")</f>
        <v/>
      </c>
      <c r="P176" s="89" t="str">
        <f>IFERROR(VLOOKUP('ANA SAYFA'!$P$160&amp;ROWS('ANA SAYFA'!$B$165:O176),KİLŞİLER!$E$4:$H$83,4,0),"")</f>
        <v/>
      </c>
      <c r="Q176" s="87"/>
      <c r="R176" s="90">
        <v>12</v>
      </c>
      <c r="S176" s="88" t="str">
        <f>IFERROR(VLOOKUP('ANA SAYFA'!$T$160&amp;ROWS('ANA SAYFA'!$B$165:R176),KİLŞİLER!$E$4:$H$83,3,0),"")</f>
        <v/>
      </c>
      <c r="T176" s="89" t="str">
        <f>IFERROR(VLOOKUP('ANA SAYFA'!$T$160&amp;ROWS('ANA SAYFA'!$B$165:S176),KİLŞİLER!$E$4:$H$83,4,0),"")</f>
        <v/>
      </c>
      <c r="U176" s="56"/>
    </row>
    <row r="177" spans="1:23" ht="15" customHeight="1" x14ac:dyDescent="0.25">
      <c r="B177" s="90">
        <v>13</v>
      </c>
      <c r="C177" s="88" t="str">
        <f>IFERROR(VLOOKUP('ANA SAYFA'!$D$160&amp;ROWS('ANA SAYFA'!$B$165:B177),KİLŞİLER!$E$4:$H$83,3,0),"")</f>
        <v/>
      </c>
      <c r="D177" s="89" t="str">
        <f>IFERROR(VLOOKUP('ANA SAYFA'!$D$160&amp;ROWS('ANA SAYFA'!$B$165:C177),KİLŞİLER!$E$4:$H$83,4,0),"")</f>
        <v/>
      </c>
      <c r="E177" s="83"/>
      <c r="F177" s="90">
        <v>13</v>
      </c>
      <c r="G177" s="88" t="str">
        <f>IFERROR(VLOOKUP('ANA SAYFA'!$H$160&amp;ROWS('ANA SAYFA'!$B$165:F177),KİLŞİLER!$E$4:$H$83,3,0),"")</f>
        <v/>
      </c>
      <c r="H177" s="89" t="str">
        <f>IFERROR(VLOOKUP('ANA SAYFA'!$H$160&amp;ROWS('ANA SAYFA'!$B$165:G177),KİLŞİLER!$E$4:$H$83,4,0),"")</f>
        <v/>
      </c>
      <c r="I177" s="91"/>
      <c r="J177" s="90">
        <v>13</v>
      </c>
      <c r="K177" s="88" t="str">
        <f>IFERROR(VLOOKUP('ANA SAYFA'!$L$160&amp;ROWS('ANA SAYFA'!$B$165:J177),KİLŞİLER!$E$4:$H$83,3,0),"")</f>
        <v/>
      </c>
      <c r="L177" s="89" t="str">
        <f>IFERROR(VLOOKUP('ANA SAYFA'!$L$160&amp;ROWS('ANA SAYFA'!$B$165:K177),KİLŞİLER!$E$4:$H$83,4,0),"")</f>
        <v/>
      </c>
      <c r="M177" s="87"/>
      <c r="N177" s="90">
        <v>13</v>
      </c>
      <c r="O177" s="88" t="str">
        <f>IFERROR(VLOOKUP('ANA SAYFA'!$P$160&amp;ROWS('ANA SAYFA'!$B$165:N177),KİLŞİLER!$E$4:$H$83,3,0),"")</f>
        <v/>
      </c>
      <c r="P177" s="89" t="str">
        <f>IFERROR(VLOOKUP('ANA SAYFA'!$P$160&amp;ROWS('ANA SAYFA'!$B$165:O177),KİLŞİLER!$E$4:$H$83,4,0),"")</f>
        <v/>
      </c>
      <c r="Q177" s="87"/>
      <c r="R177" s="90">
        <v>13</v>
      </c>
      <c r="S177" s="88" t="str">
        <f>IFERROR(VLOOKUP('ANA SAYFA'!$T$160&amp;ROWS('ANA SAYFA'!$B$165:R177),KİLŞİLER!$E$4:$H$83,3,0),"")</f>
        <v/>
      </c>
      <c r="T177" s="89" t="str">
        <f>IFERROR(VLOOKUP('ANA SAYFA'!$T$160&amp;ROWS('ANA SAYFA'!$B$165:S177),KİLŞİLER!$E$4:$H$83,4,0),"")</f>
        <v/>
      </c>
      <c r="U177" s="56"/>
    </row>
    <row r="178" spans="1:23" ht="15" customHeight="1" x14ac:dyDescent="0.25">
      <c r="B178" s="90">
        <v>14</v>
      </c>
      <c r="C178" s="88" t="str">
        <f>IFERROR(VLOOKUP('ANA SAYFA'!$D$160&amp;ROWS('ANA SAYFA'!$B$165:B178),KİLŞİLER!$E$4:$H$83,3,0),"")</f>
        <v/>
      </c>
      <c r="D178" s="89" t="str">
        <f>IFERROR(VLOOKUP('ANA SAYFA'!$D$160&amp;ROWS('ANA SAYFA'!$B$165:C178),KİLŞİLER!$E$4:$H$83,4,0),"")</f>
        <v/>
      </c>
      <c r="E178" s="83"/>
      <c r="F178" s="90">
        <v>14</v>
      </c>
      <c r="G178" s="88" t="str">
        <f>IFERROR(VLOOKUP('ANA SAYFA'!$H$160&amp;ROWS('ANA SAYFA'!$B$165:F178),KİLŞİLER!$E$4:$H$83,3,0),"")</f>
        <v/>
      </c>
      <c r="H178" s="89" t="str">
        <f>IFERROR(VLOOKUP('ANA SAYFA'!$H$160&amp;ROWS('ANA SAYFA'!$B$165:G178),KİLŞİLER!$E$4:$H$83,4,0),"")</f>
        <v/>
      </c>
      <c r="I178" s="91"/>
      <c r="J178" s="90">
        <v>14</v>
      </c>
      <c r="K178" s="88" t="str">
        <f>IFERROR(VLOOKUP('ANA SAYFA'!$L$160&amp;ROWS('ANA SAYFA'!$B$165:J178),KİLŞİLER!$E$4:$H$83,3,0),"")</f>
        <v/>
      </c>
      <c r="L178" s="89" t="str">
        <f>IFERROR(VLOOKUP('ANA SAYFA'!$L$160&amp;ROWS('ANA SAYFA'!$B$165:K178),KİLŞİLER!$E$4:$H$83,4,0),"")</f>
        <v/>
      </c>
      <c r="M178" s="87"/>
      <c r="N178" s="90">
        <v>14</v>
      </c>
      <c r="O178" s="88" t="str">
        <f>IFERROR(VLOOKUP('ANA SAYFA'!$P$160&amp;ROWS('ANA SAYFA'!$B$165:N178),KİLŞİLER!$E$4:$H$83,3,0),"")</f>
        <v/>
      </c>
      <c r="P178" s="89" t="str">
        <f>IFERROR(VLOOKUP('ANA SAYFA'!$P$160&amp;ROWS('ANA SAYFA'!$B$165:O178),KİLŞİLER!$E$4:$H$83,4,0),"")</f>
        <v/>
      </c>
      <c r="Q178" s="87"/>
      <c r="R178" s="90">
        <v>14</v>
      </c>
      <c r="S178" s="88" t="str">
        <f>IFERROR(VLOOKUP('ANA SAYFA'!$T$160&amp;ROWS('ANA SAYFA'!$B$165:R178),KİLŞİLER!$E$4:$H$83,3,0),"")</f>
        <v/>
      </c>
      <c r="T178" s="89" t="str">
        <f>IFERROR(VLOOKUP('ANA SAYFA'!$T$160&amp;ROWS('ANA SAYFA'!$B$165:S178),KİLŞİLER!$E$4:$H$83,4,0),"")</f>
        <v/>
      </c>
      <c r="U178" s="56"/>
    </row>
    <row r="179" spans="1:23" ht="15" customHeight="1" x14ac:dyDescent="0.25">
      <c r="B179" s="90">
        <v>15</v>
      </c>
      <c r="C179" s="88" t="str">
        <f>IFERROR(VLOOKUP('ANA SAYFA'!$D$160&amp;ROWS('ANA SAYFA'!$B$165:B179),KİLŞİLER!$E$4:$H$83,3,0),"")</f>
        <v/>
      </c>
      <c r="D179" s="89" t="str">
        <f>IFERROR(VLOOKUP('ANA SAYFA'!$D$160&amp;ROWS('ANA SAYFA'!$B$165:C179),KİLŞİLER!$E$4:$H$83,4,0),"")</f>
        <v/>
      </c>
      <c r="E179" s="83"/>
      <c r="F179" s="90">
        <v>15</v>
      </c>
      <c r="G179" s="88" t="str">
        <f>IFERROR(VLOOKUP('ANA SAYFA'!$H$160&amp;ROWS('ANA SAYFA'!$B$165:F179),KİLŞİLER!$E$4:$H$83,3,0),"")</f>
        <v/>
      </c>
      <c r="H179" s="89" t="str">
        <f>IFERROR(VLOOKUP('ANA SAYFA'!$H$160&amp;ROWS('ANA SAYFA'!$B$165:G179),KİLŞİLER!$E$4:$H$83,4,0),"")</f>
        <v/>
      </c>
      <c r="I179" s="91"/>
      <c r="J179" s="90">
        <v>15</v>
      </c>
      <c r="K179" s="88" t="str">
        <f>IFERROR(VLOOKUP('ANA SAYFA'!$L$160&amp;ROWS('ANA SAYFA'!$B$165:J179),KİLŞİLER!$E$4:$H$83,3,0),"")</f>
        <v/>
      </c>
      <c r="L179" s="89" t="str">
        <f>IFERROR(VLOOKUP('ANA SAYFA'!$L$160&amp;ROWS('ANA SAYFA'!$B$165:K179),KİLŞİLER!$E$4:$H$83,4,0),"")</f>
        <v/>
      </c>
      <c r="M179" s="87"/>
      <c r="N179" s="90">
        <v>15</v>
      </c>
      <c r="O179" s="88" t="str">
        <f>IFERROR(VLOOKUP('ANA SAYFA'!$P$160&amp;ROWS('ANA SAYFA'!$B$165:N179),KİLŞİLER!$E$4:$H$83,3,0),"")</f>
        <v/>
      </c>
      <c r="P179" s="89" t="str">
        <f>IFERROR(VLOOKUP('ANA SAYFA'!$P$160&amp;ROWS('ANA SAYFA'!$B$165:O179),KİLŞİLER!$E$4:$H$83,4,0),"")</f>
        <v/>
      </c>
      <c r="Q179" s="87"/>
      <c r="R179" s="90">
        <v>15</v>
      </c>
      <c r="S179" s="88" t="str">
        <f>IFERROR(VLOOKUP('ANA SAYFA'!$T$160&amp;ROWS('ANA SAYFA'!$B$165:R179),KİLŞİLER!$E$4:$H$83,3,0),"")</f>
        <v/>
      </c>
      <c r="T179" s="89" t="str">
        <f>IFERROR(VLOOKUP('ANA SAYFA'!$T$160&amp;ROWS('ANA SAYFA'!$B$165:S179),KİLŞİLER!$E$4:$H$83,4,0),"")</f>
        <v/>
      </c>
      <c r="U179" s="56"/>
    </row>
    <row r="180" spans="1:23" ht="15" customHeight="1" thickBot="1" x14ac:dyDescent="0.3">
      <c r="B180" s="95">
        <v>16</v>
      </c>
      <c r="C180" s="88" t="str">
        <f>IFERROR(VLOOKUP('ANA SAYFA'!$D$160&amp;ROWS('ANA SAYFA'!$B$165:B180),KİLŞİLER!$E$4:$H$83,3,0),"")</f>
        <v/>
      </c>
      <c r="D180" s="89" t="str">
        <f>IFERROR(VLOOKUP('ANA SAYFA'!$D$160&amp;ROWS('ANA SAYFA'!$B$165:C180),KİLŞİLER!$E$4:$H$83,4,0),"")</f>
        <v/>
      </c>
      <c r="E180" s="83"/>
      <c r="F180" s="95">
        <v>16</v>
      </c>
      <c r="G180" s="88" t="str">
        <f>IFERROR(VLOOKUP('ANA SAYFA'!$H$160&amp;ROWS('ANA SAYFA'!$B$165:F180),KİLŞİLER!$E$4:$H$83,3,0),"")</f>
        <v/>
      </c>
      <c r="H180" s="89" t="str">
        <f>IFERROR(VLOOKUP('ANA SAYFA'!$H$160&amp;ROWS('ANA SAYFA'!$B$165:G180),KİLŞİLER!$E$4:$H$83,4,0),"")</f>
        <v/>
      </c>
      <c r="I180" s="91"/>
      <c r="J180" s="95">
        <v>16</v>
      </c>
      <c r="K180" s="88" t="str">
        <f>IFERROR(VLOOKUP('ANA SAYFA'!$L$160&amp;ROWS('ANA SAYFA'!$B$165:J180),KİLŞİLER!$E$4:$H$83,3,0),"")</f>
        <v/>
      </c>
      <c r="L180" s="89" t="str">
        <f>IFERROR(VLOOKUP('ANA SAYFA'!$L$160&amp;ROWS('ANA SAYFA'!$B$165:K180),KİLŞİLER!$E$4:$H$83,4,0),"")</f>
        <v/>
      </c>
      <c r="M180" s="87"/>
      <c r="N180" s="95">
        <v>16</v>
      </c>
      <c r="O180" s="88" t="str">
        <f>IFERROR(VLOOKUP('ANA SAYFA'!$P$160&amp;ROWS('ANA SAYFA'!$B$165:N180),KİLŞİLER!$E$4:$H$83,3,0),"")</f>
        <v/>
      </c>
      <c r="P180" s="89" t="str">
        <f>IFERROR(VLOOKUP('ANA SAYFA'!$P$160&amp;ROWS('ANA SAYFA'!$B$165:O180),KİLŞİLER!$E$4:$H$83,4,0),"")</f>
        <v/>
      </c>
      <c r="Q180" s="87"/>
      <c r="R180" s="95">
        <v>16</v>
      </c>
      <c r="S180" s="88" t="str">
        <f>IFERROR(VLOOKUP('ANA SAYFA'!$T$160&amp;ROWS('ANA SAYFA'!$B$165:R180),KİLŞİLER!$E$4:$H$83,3,0),"")</f>
        <v/>
      </c>
      <c r="T180" s="89" t="str">
        <f>IFERROR(VLOOKUP('ANA SAYFA'!$T$160&amp;ROWS('ANA SAYFA'!$B$165:S180),KİLŞİLER!$E$4:$H$83,4,0),"")</f>
        <v/>
      </c>
      <c r="U180" s="56"/>
    </row>
    <row r="181" spans="1:23" ht="15" customHeight="1" thickBot="1" x14ac:dyDescent="0.3">
      <c r="B181" s="239" t="s">
        <v>107</v>
      </c>
      <c r="C181" s="240"/>
      <c r="D181" s="241"/>
      <c r="E181" s="97"/>
      <c r="F181" s="239" t="s">
        <v>108</v>
      </c>
      <c r="G181" s="240"/>
      <c r="H181" s="241"/>
      <c r="I181" s="97"/>
      <c r="J181" s="239" t="s">
        <v>109</v>
      </c>
      <c r="K181" s="240"/>
      <c r="L181" s="241"/>
      <c r="M181" s="97"/>
      <c r="N181" s="239" t="s">
        <v>110</v>
      </c>
      <c r="O181" s="240"/>
      <c r="P181" s="241"/>
      <c r="Q181" s="97"/>
      <c r="R181" s="239" t="s">
        <v>111</v>
      </c>
      <c r="S181" s="240"/>
      <c r="T181" s="241"/>
      <c r="U181" s="98"/>
    </row>
    <row r="182" spans="1:23" ht="15" customHeight="1" thickBot="1" x14ac:dyDescent="0.3">
      <c r="B182" s="62"/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6"/>
    </row>
    <row r="183" spans="1:23" ht="15" customHeight="1" thickBot="1" x14ac:dyDescent="0.3">
      <c r="A183" s="61"/>
      <c r="B183" s="52"/>
      <c r="C183" s="114"/>
      <c r="D183" s="114"/>
      <c r="E183" s="114"/>
      <c r="F183" s="114"/>
      <c r="G183" s="115"/>
      <c r="H183" s="115"/>
      <c r="I183" s="115"/>
      <c r="J183" s="115"/>
      <c r="K183" s="115"/>
      <c r="L183" s="115"/>
      <c r="M183" s="115"/>
      <c r="N183" s="115"/>
      <c r="O183" s="115"/>
      <c r="P183" s="52"/>
      <c r="Q183" s="52"/>
      <c r="R183" s="52"/>
      <c r="S183" s="52"/>
      <c r="T183" s="52"/>
      <c r="U183" s="53"/>
    </row>
    <row r="184" spans="1:23" ht="15" customHeight="1" x14ac:dyDescent="0.25">
      <c r="B184" s="253" t="s">
        <v>96</v>
      </c>
      <c r="C184" s="254"/>
      <c r="D184" s="69" t="s">
        <v>161</v>
      </c>
      <c r="E184" s="116"/>
      <c r="F184" s="232" t="s">
        <v>96</v>
      </c>
      <c r="G184" s="233"/>
      <c r="H184" s="69" t="s">
        <v>162</v>
      </c>
      <c r="I184" s="117"/>
      <c r="J184" s="253" t="s">
        <v>96</v>
      </c>
      <c r="K184" s="254"/>
      <c r="L184" s="69" t="s">
        <v>163</v>
      </c>
      <c r="M184" s="117"/>
      <c r="N184" s="253" t="s">
        <v>96</v>
      </c>
      <c r="O184" s="254"/>
      <c r="P184" s="69" t="s">
        <v>164</v>
      </c>
      <c r="R184" s="253" t="s">
        <v>96</v>
      </c>
      <c r="S184" s="254"/>
      <c r="T184" s="69" t="s">
        <v>165</v>
      </c>
      <c r="U184" s="56"/>
    </row>
    <row r="185" spans="1:23" s="76" customFormat="1" ht="36" customHeight="1" x14ac:dyDescent="0.25">
      <c r="A185" s="72"/>
      <c r="B185" s="251" t="s">
        <v>43</v>
      </c>
      <c r="C185" s="252"/>
      <c r="D185" s="73"/>
      <c r="E185" s="74"/>
      <c r="F185" s="251" t="s">
        <v>43</v>
      </c>
      <c r="G185" s="252"/>
      <c r="H185" s="73"/>
      <c r="I185" s="74"/>
      <c r="J185" s="251" t="s">
        <v>43</v>
      </c>
      <c r="K185" s="252"/>
      <c r="L185" s="73"/>
      <c r="M185" s="74"/>
      <c r="N185" s="251" t="s">
        <v>43</v>
      </c>
      <c r="O185" s="252"/>
      <c r="P185" s="73"/>
      <c r="Q185" s="74"/>
      <c r="R185" s="251" t="s">
        <v>43</v>
      </c>
      <c r="S185" s="252"/>
      <c r="T185" s="73"/>
      <c r="U185" s="75"/>
      <c r="W185" s="131"/>
    </row>
    <row r="186" spans="1:23" ht="17.25" customHeight="1" x14ac:dyDescent="0.25">
      <c r="A186" s="55"/>
      <c r="B186" s="245" t="s">
        <v>54</v>
      </c>
      <c r="C186" s="246"/>
      <c r="D186" s="118" t="e">
        <f>VLOOKUP(D185,'ŞÖFÖR VE SERVİS BİL.'!$B$3:$E$32,2,0)</f>
        <v>#N/A</v>
      </c>
      <c r="E186" s="78"/>
      <c r="F186" s="247" t="s">
        <v>54</v>
      </c>
      <c r="G186" s="248"/>
      <c r="H186" s="118" t="e">
        <f>VLOOKUP(H185,'ŞÖFÖR VE SERVİS BİL.'!$B$3:$E$32,2,0)</f>
        <v>#N/A</v>
      </c>
      <c r="I186" s="78"/>
      <c r="J186" s="245" t="s">
        <v>54</v>
      </c>
      <c r="K186" s="246"/>
      <c r="L186" s="118" t="e">
        <f>VLOOKUP(L185,'ŞÖFÖR VE SERVİS BİL.'!$B$3:E130,2,0)</f>
        <v>#N/A</v>
      </c>
      <c r="M186" s="78"/>
      <c r="N186" s="245" t="s">
        <v>54</v>
      </c>
      <c r="O186" s="246"/>
      <c r="P186" s="118" t="e">
        <f>VLOOKUP(P185,'ŞÖFÖR VE SERVİS BİL.'!$B$3:$E$32,2,0)</f>
        <v>#N/A</v>
      </c>
      <c r="Q186" s="78"/>
      <c r="R186" s="245" t="s">
        <v>54</v>
      </c>
      <c r="S186" s="246"/>
      <c r="T186" s="118" t="e">
        <f>VLOOKUP(T185,'ŞÖFÖR VE SERVİS BİL.'!$B$3:$E$32,2,0)</f>
        <v>#N/A</v>
      </c>
      <c r="U186" s="56"/>
    </row>
    <row r="187" spans="1:23" ht="17.25" customHeight="1" x14ac:dyDescent="0.25">
      <c r="A187" s="55">
        <v>0</v>
      </c>
      <c r="B187" s="245" t="s">
        <v>56</v>
      </c>
      <c r="C187" s="246"/>
      <c r="D187" s="119" t="e">
        <f>VLOOKUP(D185,'ŞÖFÖR VE SERVİS BİL.'!$B$3:$E$32,4,0)</f>
        <v>#N/A</v>
      </c>
      <c r="E187" s="78"/>
      <c r="F187" s="247" t="s">
        <v>56</v>
      </c>
      <c r="G187" s="248"/>
      <c r="H187" s="119" t="e">
        <f>VLOOKUP(H185,'ŞÖFÖR VE SERVİS BİL.'!$B$3:$E$32,4,0)</f>
        <v>#N/A</v>
      </c>
      <c r="I187" s="78"/>
      <c r="J187" s="245" t="s">
        <v>56</v>
      </c>
      <c r="K187" s="246"/>
      <c r="L187" s="119" t="e">
        <f>VLOOKUP(L185,'ŞÖFÖR VE SERVİS BİL.'!B$33:$E85,4,0)</f>
        <v>#N/A</v>
      </c>
      <c r="M187" s="78"/>
      <c r="N187" s="245" t="s">
        <v>56</v>
      </c>
      <c r="O187" s="246"/>
      <c r="P187" s="119" t="e">
        <f>VLOOKUP(P185,'ŞÖFÖR VE SERVİS BİL.'!$B$3:$E$32,4,0)</f>
        <v>#N/A</v>
      </c>
      <c r="Q187" s="78"/>
      <c r="R187" s="245" t="s">
        <v>56</v>
      </c>
      <c r="S187" s="246"/>
      <c r="T187" s="119" t="e">
        <f>VLOOKUP(T185,'ŞÖFÖR VE SERVİS BİL.'!$B$3:$E$32,4,0)</f>
        <v>#N/A</v>
      </c>
      <c r="U187" s="56"/>
    </row>
    <row r="188" spans="1:23" ht="17.25" customHeight="1" thickBot="1" x14ac:dyDescent="0.3">
      <c r="A188" s="55"/>
      <c r="B188" s="245" t="s">
        <v>55</v>
      </c>
      <c r="C188" s="246"/>
      <c r="D188" s="118" t="e">
        <f>VLOOKUP(D185,'ŞÖFÖR VE SERVİS BİL.'!$B$3:$E$32,3,0)</f>
        <v>#N/A</v>
      </c>
      <c r="E188" s="78"/>
      <c r="F188" s="249" t="s">
        <v>55</v>
      </c>
      <c r="G188" s="250"/>
      <c r="H188" s="118" t="e">
        <f>VLOOKUP(H185,'ŞÖFÖR VE SERVİS BİL.'!$B$3:$E$32,3,0)</f>
        <v>#N/A</v>
      </c>
      <c r="I188" s="78"/>
      <c r="J188" s="245" t="s">
        <v>55</v>
      </c>
      <c r="K188" s="246"/>
      <c r="L188" s="118" t="e">
        <f>VLOOKUP(L185,'ŞÖFÖR VE SERVİS BİL.'!$B$3:$E$32,3,0)</f>
        <v>#N/A</v>
      </c>
      <c r="M188" s="78"/>
      <c r="N188" s="245" t="s">
        <v>55</v>
      </c>
      <c r="O188" s="246"/>
      <c r="P188" s="118" t="e">
        <f>VLOOKUP(P185,'ŞÖFÖR VE SERVİS BİL.'!$B$3:$E$32,3,0)</f>
        <v>#N/A</v>
      </c>
      <c r="Q188" s="78"/>
      <c r="R188" s="245" t="s">
        <v>55</v>
      </c>
      <c r="S188" s="246"/>
      <c r="T188" s="118" t="e">
        <f>VLOOKUP(T185,'ŞÖFÖR VE SERVİS BİL.'!$B$3:$E$32,3,0)</f>
        <v>#N/A</v>
      </c>
      <c r="U188" s="56"/>
    </row>
    <row r="189" spans="1:23" ht="15" customHeight="1" x14ac:dyDescent="0.25">
      <c r="B189" s="84" t="s">
        <v>53</v>
      </c>
      <c r="C189" s="85" t="s">
        <v>0</v>
      </c>
      <c r="D189" s="86" t="s">
        <v>1</v>
      </c>
      <c r="E189" s="83"/>
      <c r="F189" s="84" t="s">
        <v>53</v>
      </c>
      <c r="G189" s="85" t="s">
        <v>0</v>
      </c>
      <c r="H189" s="86" t="s">
        <v>1</v>
      </c>
      <c r="I189" s="76"/>
      <c r="J189" s="84" t="s">
        <v>53</v>
      </c>
      <c r="K189" s="85" t="s">
        <v>0</v>
      </c>
      <c r="L189" s="86" t="s">
        <v>1</v>
      </c>
      <c r="M189" s="76"/>
      <c r="N189" s="84" t="s">
        <v>53</v>
      </c>
      <c r="O189" s="85" t="s">
        <v>0</v>
      </c>
      <c r="P189" s="86" t="s">
        <v>1</v>
      </c>
      <c r="Q189" s="87"/>
      <c r="R189" s="84" t="s">
        <v>53</v>
      </c>
      <c r="S189" s="85" t="s">
        <v>0</v>
      </c>
      <c r="T189" s="86" t="s">
        <v>1</v>
      </c>
      <c r="U189" s="56"/>
    </row>
    <row r="190" spans="1:23" ht="15" customHeight="1" x14ac:dyDescent="0.25">
      <c r="B190" s="90">
        <v>1</v>
      </c>
      <c r="C190" s="88" t="str">
        <f>IFERROR(VLOOKUP('ANA SAYFA'!$D$185&amp;ROWS('ANA SAYFA'!$B$190:B190),KİLŞİLER!$E$4:$H$83,3,0),"")</f>
        <v/>
      </c>
      <c r="D190" s="121" t="str">
        <f>IFERROR(VLOOKUP('ANA SAYFA'!$D$185&amp;ROWS('ANA SAYFA'!$B$190:C190),KİLŞİLER!$E$4:$H$83,4,0),"")</f>
        <v/>
      </c>
      <c r="E190" s="83"/>
      <c r="F190" s="90">
        <v>1</v>
      </c>
      <c r="G190" s="88" t="str">
        <f>IFERROR(VLOOKUP('ANA SAYFA'!$H$185&amp;ROWS('ANA SAYFA'!$B$190:F190),KİLŞİLER!$E$4:$H$83,3,0),"")</f>
        <v/>
      </c>
      <c r="H190" s="121" t="str">
        <f>IFERROR(VLOOKUP('ANA SAYFA'!$H$185&amp;ROWS('ANA SAYFA'!$B$190:G190),KİLŞİLER!$E$4:$H$83,4,0),"")</f>
        <v/>
      </c>
      <c r="I190" s="91"/>
      <c r="J190" s="90">
        <v>1</v>
      </c>
      <c r="K190" s="88" t="str">
        <f>IFERROR(VLOOKUP('ANA SAYFA'!$L$185&amp;ROWS('ANA SAYFA'!$B$190:J190),KİLŞİLER!$E$4:$H$83,3,0),"")</f>
        <v/>
      </c>
      <c r="L190" s="121" t="str">
        <f>IFERROR(VLOOKUP('ANA SAYFA'!$L$185&amp;ROWS('ANA SAYFA'!$B$190:K190),KİLŞİLER!$E$4:$H$83,4,0),"")</f>
        <v/>
      </c>
      <c r="M190" s="87"/>
      <c r="N190" s="90">
        <v>1</v>
      </c>
      <c r="O190" s="88" t="str">
        <f>IFERROR(VLOOKUP('ANA SAYFA'!$P$185&amp;ROWS('ANA SAYFA'!$B$190:N190),KİLŞİLER!$E$4:$H$83,3,0),"")</f>
        <v/>
      </c>
      <c r="P190" s="121" t="str">
        <f>IFERROR(VLOOKUP('ANA SAYFA'!$P$185&amp;ROWS('ANA SAYFA'!$B$190:O190),KİLŞİLER!$E$4:$H$83,4,0),"")</f>
        <v/>
      </c>
      <c r="Q190" s="87"/>
      <c r="R190" s="90">
        <v>1</v>
      </c>
      <c r="S190" s="88" t="str">
        <f>IFERROR(VLOOKUP('ANA SAYFA'!$T$185&amp;ROWS('ANA SAYFA'!$B$190:R190),KİLŞİLER!$E$4:$H$83,3,0),"")</f>
        <v/>
      </c>
      <c r="T190" s="121" t="str">
        <f>IFERROR(VLOOKUP('ANA SAYFA'!$T$185&amp;ROWS('ANA SAYFA'!$B$190:S190),KİLŞİLER!$E$4:$H$83,4,0),"")</f>
        <v/>
      </c>
      <c r="U190" s="56"/>
    </row>
    <row r="191" spans="1:23" ht="15" customHeight="1" x14ac:dyDescent="0.25">
      <c r="B191" s="90">
        <v>2</v>
      </c>
      <c r="C191" s="88" t="str">
        <f>IFERROR(VLOOKUP('ANA SAYFA'!$D$185&amp;ROWS('ANA SAYFA'!$B$190:B191),KİLŞİLER!$E$4:$H$83,3,0),"")</f>
        <v/>
      </c>
      <c r="D191" s="122" t="str">
        <f>IFERROR(VLOOKUP('ANA SAYFA'!$D$185&amp;ROWS('ANA SAYFA'!$B$190:C191),KİLŞİLER!$E$4:$H$83,4,0),"")</f>
        <v/>
      </c>
      <c r="E191" s="83"/>
      <c r="F191" s="90">
        <v>2</v>
      </c>
      <c r="G191" s="88" t="str">
        <f>IFERROR(VLOOKUP('ANA SAYFA'!$H$185&amp;ROWS('ANA SAYFA'!$B$190:F191),KİLŞİLER!$E$4:$H$83,3,0),"")</f>
        <v/>
      </c>
      <c r="H191" s="122" t="str">
        <f>IFERROR(VLOOKUP('ANA SAYFA'!$H$185&amp;ROWS('ANA SAYFA'!$B$190:G191),KİLŞİLER!$E$4:$H$83,4,0),"")</f>
        <v/>
      </c>
      <c r="I191" s="91"/>
      <c r="J191" s="90">
        <v>2</v>
      </c>
      <c r="K191" s="88" t="str">
        <f>IFERROR(VLOOKUP('ANA SAYFA'!$L$185&amp;ROWS('ANA SAYFA'!$B$190:J191),KİLŞİLER!$E$4:$H$83,3,0),"")</f>
        <v/>
      </c>
      <c r="L191" s="122" t="str">
        <f>IFERROR(VLOOKUP('ANA SAYFA'!$L$185&amp;ROWS('ANA SAYFA'!$B$190:K191),KİLŞİLER!$E$4:$H$83,4,0),"")</f>
        <v/>
      </c>
      <c r="M191" s="87"/>
      <c r="N191" s="90">
        <v>2</v>
      </c>
      <c r="O191" s="88" t="str">
        <f>IFERROR(VLOOKUP('ANA SAYFA'!$P$185&amp;ROWS('ANA SAYFA'!$B$190:N191),KİLŞİLER!$E$4:$H$83,3,0),"")</f>
        <v/>
      </c>
      <c r="P191" s="122" t="str">
        <f>IFERROR(VLOOKUP('ANA SAYFA'!$P$185&amp;ROWS('ANA SAYFA'!$B$190:O191),KİLŞİLER!$E$4:$H$83,4,0),"")</f>
        <v/>
      </c>
      <c r="Q191" s="87"/>
      <c r="R191" s="90">
        <v>2</v>
      </c>
      <c r="S191" s="88" t="str">
        <f>IFERROR(VLOOKUP('ANA SAYFA'!$T$185&amp;ROWS('ANA SAYFA'!$B$190:R191),KİLŞİLER!$E$4:$H$83,3,0),"")</f>
        <v/>
      </c>
      <c r="T191" s="122" t="str">
        <f>IFERROR(VLOOKUP('ANA SAYFA'!$T$185&amp;ROWS('ANA SAYFA'!$B$190:S191),KİLŞİLER!$E$4:$H$83,4,0),"")</f>
        <v/>
      </c>
      <c r="U191" s="56"/>
    </row>
    <row r="192" spans="1:23" ht="15" customHeight="1" x14ac:dyDescent="0.25">
      <c r="B192" s="90">
        <v>3</v>
      </c>
      <c r="C192" s="88" t="str">
        <f>IFERROR(VLOOKUP('ANA SAYFA'!$D$185&amp;ROWS('ANA SAYFA'!$B$190:B192),KİLŞİLER!$E$4:$H$83,3,0),"")</f>
        <v/>
      </c>
      <c r="D192" s="89" t="str">
        <f>IFERROR(VLOOKUP('ANA SAYFA'!$D$185&amp;ROWS('ANA SAYFA'!$B$190:C192),KİLŞİLER!$E$4:$H$83,4,0),"")</f>
        <v/>
      </c>
      <c r="E192" s="83"/>
      <c r="F192" s="90">
        <v>3</v>
      </c>
      <c r="G192" s="88" t="str">
        <f>IFERROR(VLOOKUP('ANA SAYFA'!$H$185&amp;ROWS('ANA SAYFA'!$B$190:F192),KİLŞİLER!$E$4:$H$83,3,0),"")</f>
        <v/>
      </c>
      <c r="H192" s="89" t="str">
        <f>IFERROR(VLOOKUP('ANA SAYFA'!$H$185&amp;ROWS('ANA SAYFA'!$B$190:G192),KİLŞİLER!$E$4:$H$83,4,0),"")</f>
        <v/>
      </c>
      <c r="I192" s="91"/>
      <c r="J192" s="90">
        <v>3</v>
      </c>
      <c r="K192" s="88" t="str">
        <f>IFERROR(VLOOKUP('ANA SAYFA'!$L$185&amp;ROWS('ANA SAYFA'!$B$190:J192),KİLŞİLER!$E$4:$H$83,3,0),"")</f>
        <v/>
      </c>
      <c r="L192" s="89" t="str">
        <f>IFERROR(VLOOKUP('ANA SAYFA'!$L$185&amp;ROWS('ANA SAYFA'!$B$190:K192),KİLŞİLER!$E$4:$H$83,4,0),"")</f>
        <v/>
      </c>
      <c r="M192" s="87"/>
      <c r="N192" s="90">
        <v>3</v>
      </c>
      <c r="O192" s="88" t="str">
        <f>IFERROR(VLOOKUP('ANA SAYFA'!$P$185&amp;ROWS('ANA SAYFA'!$B$190:N192),KİLŞİLER!$E$4:$H$83,3,0),"")</f>
        <v/>
      </c>
      <c r="P192" s="89" t="str">
        <f>IFERROR(VLOOKUP('ANA SAYFA'!$P$185&amp;ROWS('ANA SAYFA'!$B$190:O192),KİLŞİLER!$E$4:$H$83,4,0),"")</f>
        <v/>
      </c>
      <c r="Q192" s="87"/>
      <c r="R192" s="90">
        <v>3</v>
      </c>
      <c r="S192" s="88" t="str">
        <f>IFERROR(VLOOKUP('ANA SAYFA'!$T$185&amp;ROWS('ANA SAYFA'!$B$190:R192),KİLŞİLER!$E$4:$H$83,3,0),"")</f>
        <v/>
      </c>
      <c r="T192" s="89" t="str">
        <f>IFERROR(VLOOKUP('ANA SAYFA'!$T$185&amp;ROWS('ANA SAYFA'!$B$190:S192),KİLŞİLER!$E$4:$H$83,4,0),"")</f>
        <v/>
      </c>
      <c r="U192" s="56"/>
    </row>
    <row r="193" spans="2:21" ht="15" customHeight="1" x14ac:dyDescent="0.25">
      <c r="B193" s="90">
        <v>4</v>
      </c>
      <c r="C193" s="88" t="str">
        <f>IFERROR(VLOOKUP('ANA SAYFA'!$D$185&amp;ROWS('ANA SAYFA'!$B$190:B193),KİLŞİLER!$E$4:$H$83,3,0),"")</f>
        <v/>
      </c>
      <c r="D193" s="89" t="str">
        <f>IFERROR(VLOOKUP('ANA SAYFA'!$D$185&amp;ROWS('ANA SAYFA'!$B$190:C193),KİLŞİLER!$E$4:$H$83,4,0),"")</f>
        <v/>
      </c>
      <c r="E193" s="83"/>
      <c r="F193" s="90">
        <v>4</v>
      </c>
      <c r="G193" s="88" t="str">
        <f>IFERROR(VLOOKUP('ANA SAYFA'!$H$185&amp;ROWS('ANA SAYFA'!$B$190:F193),KİLŞİLER!$E$4:$H$83,3,0),"")</f>
        <v/>
      </c>
      <c r="H193" s="89" t="str">
        <f>IFERROR(VLOOKUP('ANA SAYFA'!$H$185&amp;ROWS('ANA SAYFA'!$B$190:G193),KİLŞİLER!$E$4:$H$83,4,0),"")</f>
        <v/>
      </c>
      <c r="I193" s="91"/>
      <c r="J193" s="90">
        <v>4</v>
      </c>
      <c r="K193" s="88" t="str">
        <f>IFERROR(VLOOKUP('ANA SAYFA'!$L$185&amp;ROWS('ANA SAYFA'!$B$190:J193),KİLŞİLER!$E$4:$H$83,3,0),"")</f>
        <v/>
      </c>
      <c r="L193" s="89" t="str">
        <f>IFERROR(VLOOKUP('ANA SAYFA'!$L$185&amp;ROWS('ANA SAYFA'!$B$190:K193),KİLŞİLER!$E$4:$H$83,4,0),"")</f>
        <v/>
      </c>
      <c r="M193" s="87"/>
      <c r="N193" s="90">
        <v>4</v>
      </c>
      <c r="O193" s="88" t="str">
        <f>IFERROR(VLOOKUP('ANA SAYFA'!$P$185&amp;ROWS('ANA SAYFA'!$B$190:N193),KİLŞİLER!$E$4:$H$83,3,0),"")</f>
        <v/>
      </c>
      <c r="P193" s="89" t="str">
        <f>IFERROR(VLOOKUP('ANA SAYFA'!$P$185&amp;ROWS('ANA SAYFA'!$B$190:O193),KİLŞİLER!$E$4:$H$83,4,0),"")</f>
        <v/>
      </c>
      <c r="Q193" s="87"/>
      <c r="R193" s="90">
        <v>4</v>
      </c>
      <c r="S193" s="88" t="str">
        <f>IFERROR(VLOOKUP('ANA SAYFA'!$T$185&amp;ROWS('ANA SAYFA'!$B$190:R193),KİLŞİLER!$E$4:$H$83,3,0),"")</f>
        <v/>
      </c>
      <c r="T193" s="89" t="str">
        <f>IFERROR(VLOOKUP('ANA SAYFA'!$T$185&amp;ROWS('ANA SAYFA'!$B$190:S193),KİLŞİLER!$E$4:$H$83,4,0),"")</f>
        <v/>
      </c>
      <c r="U193" s="56"/>
    </row>
    <row r="194" spans="2:21" ht="15" customHeight="1" x14ac:dyDescent="0.25">
      <c r="B194" s="90">
        <v>5</v>
      </c>
      <c r="C194" s="88" t="str">
        <f>IFERROR(VLOOKUP('ANA SAYFA'!$D$185&amp;ROWS('ANA SAYFA'!$B$190:B194),KİLŞİLER!$E$4:$H$83,3,0),"")</f>
        <v/>
      </c>
      <c r="D194" s="89" t="str">
        <f>IFERROR(VLOOKUP('ANA SAYFA'!$D$185&amp;ROWS('ANA SAYFA'!$B$190:C194),KİLŞİLER!$E$4:$H$83,4,0),"")</f>
        <v/>
      </c>
      <c r="E194" s="83"/>
      <c r="F194" s="90">
        <v>5</v>
      </c>
      <c r="G194" s="88" t="str">
        <f>IFERROR(VLOOKUP('ANA SAYFA'!$H$185&amp;ROWS('ANA SAYFA'!$B$190:F194),KİLŞİLER!$E$4:$H$83,3,0),"")</f>
        <v/>
      </c>
      <c r="H194" s="89" t="str">
        <f>IFERROR(VLOOKUP('ANA SAYFA'!$H$185&amp;ROWS('ANA SAYFA'!$B$190:G194),KİLŞİLER!$E$4:$H$83,4,0),"")</f>
        <v/>
      </c>
      <c r="I194" s="91"/>
      <c r="J194" s="90">
        <v>5</v>
      </c>
      <c r="K194" s="88" t="str">
        <f>IFERROR(VLOOKUP('ANA SAYFA'!$L$185&amp;ROWS('ANA SAYFA'!$B$190:J194),KİLŞİLER!$E$4:$H$83,3,0),"")</f>
        <v/>
      </c>
      <c r="L194" s="89" t="str">
        <f>IFERROR(VLOOKUP('ANA SAYFA'!$L$185&amp;ROWS('ANA SAYFA'!$B$190:K194),KİLŞİLER!$E$4:$H$83,4,0),"")</f>
        <v/>
      </c>
      <c r="M194" s="87"/>
      <c r="N194" s="90">
        <v>5</v>
      </c>
      <c r="O194" s="88" t="str">
        <f>IFERROR(VLOOKUP('ANA SAYFA'!$P$185&amp;ROWS('ANA SAYFA'!$B$190:N194),KİLŞİLER!$E$4:$H$83,3,0),"")</f>
        <v/>
      </c>
      <c r="P194" s="89" t="str">
        <f>IFERROR(VLOOKUP('ANA SAYFA'!$P$185&amp;ROWS('ANA SAYFA'!$B$190:O194),KİLŞİLER!$E$4:$H$83,4,0),"")</f>
        <v/>
      </c>
      <c r="Q194" s="87"/>
      <c r="R194" s="90">
        <v>5</v>
      </c>
      <c r="S194" s="88" t="str">
        <f>IFERROR(VLOOKUP('ANA SAYFA'!$T$185&amp;ROWS('ANA SAYFA'!$B$190:R194),KİLŞİLER!$E$4:$H$83,3,0),"")</f>
        <v/>
      </c>
      <c r="T194" s="89" t="str">
        <f>IFERROR(VLOOKUP('ANA SAYFA'!$T$185&amp;ROWS('ANA SAYFA'!$B$190:S194),KİLŞİLER!$E$4:$H$83,4,0),"")</f>
        <v/>
      </c>
      <c r="U194" s="56"/>
    </row>
    <row r="195" spans="2:21" ht="15" customHeight="1" x14ac:dyDescent="0.25">
      <c r="B195" s="90">
        <v>6</v>
      </c>
      <c r="C195" s="88" t="str">
        <f>IFERROR(VLOOKUP('ANA SAYFA'!$D$185&amp;ROWS('ANA SAYFA'!$B$190:B195),KİLŞİLER!$E$4:$H$83,3,0),"")</f>
        <v/>
      </c>
      <c r="D195" s="89" t="str">
        <f>IFERROR(VLOOKUP('ANA SAYFA'!$D$185&amp;ROWS('ANA SAYFA'!$B$190:C195),KİLŞİLER!$E$4:$H$83,4,0),"")</f>
        <v/>
      </c>
      <c r="E195" s="83"/>
      <c r="F195" s="90">
        <v>6</v>
      </c>
      <c r="G195" s="88" t="str">
        <f>IFERROR(VLOOKUP('ANA SAYFA'!$H$185&amp;ROWS('ANA SAYFA'!$B$190:F195),KİLŞİLER!$E$4:$H$83,3,0),"")</f>
        <v/>
      </c>
      <c r="H195" s="89" t="str">
        <f>IFERROR(VLOOKUP('ANA SAYFA'!$H$185&amp;ROWS('ANA SAYFA'!$B$190:G195),KİLŞİLER!$E$4:$H$83,4,0),"")</f>
        <v/>
      </c>
      <c r="I195" s="91"/>
      <c r="J195" s="90">
        <v>6</v>
      </c>
      <c r="K195" s="88" t="str">
        <f>IFERROR(VLOOKUP('ANA SAYFA'!$L$185&amp;ROWS('ANA SAYFA'!$B$190:J195),KİLŞİLER!$E$4:$H$83,3,0),"")</f>
        <v/>
      </c>
      <c r="L195" s="89" t="str">
        <f>IFERROR(VLOOKUP('ANA SAYFA'!$L$185&amp;ROWS('ANA SAYFA'!$B$190:K195),KİLŞİLER!$E$4:$H$83,4,0),"")</f>
        <v/>
      </c>
      <c r="M195" s="87"/>
      <c r="N195" s="90">
        <v>6</v>
      </c>
      <c r="O195" s="88" t="str">
        <f>IFERROR(VLOOKUP('ANA SAYFA'!$P$185&amp;ROWS('ANA SAYFA'!$B$190:N195),KİLŞİLER!$E$4:$H$83,3,0),"")</f>
        <v/>
      </c>
      <c r="P195" s="89" t="str">
        <f>IFERROR(VLOOKUP('ANA SAYFA'!$P$185&amp;ROWS('ANA SAYFA'!$B$190:O195),KİLŞİLER!$E$4:$H$83,4,0),"")</f>
        <v/>
      </c>
      <c r="Q195" s="87"/>
      <c r="R195" s="90">
        <v>6</v>
      </c>
      <c r="S195" s="88" t="str">
        <f>IFERROR(VLOOKUP('ANA SAYFA'!$T$185&amp;ROWS('ANA SAYFA'!$B$190:R195),KİLŞİLER!$E$4:$H$83,3,0),"")</f>
        <v/>
      </c>
      <c r="T195" s="89" t="str">
        <f>IFERROR(VLOOKUP('ANA SAYFA'!$T$185&amp;ROWS('ANA SAYFA'!$B$190:S195),KİLŞİLER!$E$4:$H$83,4,0),"")</f>
        <v/>
      </c>
      <c r="U195" s="56"/>
    </row>
    <row r="196" spans="2:21" ht="15" customHeight="1" x14ac:dyDescent="0.25">
      <c r="B196" s="90">
        <v>7</v>
      </c>
      <c r="C196" s="88" t="str">
        <f>IFERROR(VLOOKUP('ANA SAYFA'!$D$185&amp;ROWS('ANA SAYFA'!$B$190:B196),KİLŞİLER!$E$4:$H$83,3,0),"")</f>
        <v/>
      </c>
      <c r="D196" s="89" t="str">
        <f>IFERROR(VLOOKUP('ANA SAYFA'!$D$185&amp;ROWS('ANA SAYFA'!$B$190:C196),KİLŞİLER!$E$4:$H$83,4,0),"")</f>
        <v/>
      </c>
      <c r="E196" s="83"/>
      <c r="F196" s="90">
        <v>7</v>
      </c>
      <c r="G196" s="88" t="str">
        <f>IFERROR(VLOOKUP('ANA SAYFA'!$H$185&amp;ROWS('ANA SAYFA'!$B$190:F196),KİLŞİLER!$E$4:$H$83,3,0),"")</f>
        <v/>
      </c>
      <c r="H196" s="89" t="str">
        <f>IFERROR(VLOOKUP('ANA SAYFA'!$H$185&amp;ROWS('ANA SAYFA'!$B$190:G196),KİLŞİLER!$E$4:$H$83,4,0),"")</f>
        <v/>
      </c>
      <c r="I196" s="91"/>
      <c r="J196" s="90">
        <v>7</v>
      </c>
      <c r="K196" s="88" t="str">
        <f>IFERROR(VLOOKUP('ANA SAYFA'!$L$185&amp;ROWS('ANA SAYFA'!$B$190:J196),KİLŞİLER!$E$4:$H$83,3,0),"")</f>
        <v/>
      </c>
      <c r="L196" s="89" t="str">
        <f>IFERROR(VLOOKUP('ANA SAYFA'!$L$185&amp;ROWS('ANA SAYFA'!$B$190:K196),KİLŞİLER!$E$4:$H$83,4,0),"")</f>
        <v/>
      </c>
      <c r="M196" s="87"/>
      <c r="N196" s="90">
        <v>7</v>
      </c>
      <c r="O196" s="88" t="str">
        <f>IFERROR(VLOOKUP('ANA SAYFA'!$P$185&amp;ROWS('ANA SAYFA'!$B$190:N196),KİLŞİLER!$E$4:$H$83,3,0),"")</f>
        <v/>
      </c>
      <c r="P196" s="89" t="str">
        <f>IFERROR(VLOOKUP('ANA SAYFA'!$P$185&amp;ROWS('ANA SAYFA'!$B$190:O196),KİLŞİLER!$E$4:$H$83,4,0),"")</f>
        <v/>
      </c>
      <c r="Q196" s="87"/>
      <c r="R196" s="90">
        <v>7</v>
      </c>
      <c r="S196" s="88" t="str">
        <f>IFERROR(VLOOKUP('ANA SAYFA'!$T$185&amp;ROWS('ANA SAYFA'!$B$190:R196),KİLŞİLER!$E$4:$H$83,3,0),"")</f>
        <v/>
      </c>
      <c r="T196" s="89" t="str">
        <f>IFERROR(VLOOKUP('ANA SAYFA'!$T$185&amp;ROWS('ANA SAYFA'!$B$190:S196),KİLŞİLER!$E$4:$H$83,4,0),"")</f>
        <v/>
      </c>
      <c r="U196" s="56"/>
    </row>
    <row r="197" spans="2:21" ht="15" customHeight="1" x14ac:dyDescent="0.25">
      <c r="B197" s="90">
        <v>8</v>
      </c>
      <c r="C197" s="88" t="str">
        <f>IFERROR(VLOOKUP('ANA SAYFA'!$D$185&amp;ROWS('ANA SAYFA'!$B$190:B197),KİLŞİLER!$E$4:$H$83,3,0),"")</f>
        <v/>
      </c>
      <c r="D197" s="89" t="str">
        <f>IFERROR(VLOOKUP('ANA SAYFA'!$D$185&amp;ROWS('ANA SAYFA'!$B$190:C197),KİLŞİLER!$E$4:$H$83,4,0),"")</f>
        <v/>
      </c>
      <c r="E197" s="83"/>
      <c r="F197" s="90">
        <v>8</v>
      </c>
      <c r="G197" s="88" t="str">
        <f>IFERROR(VLOOKUP('ANA SAYFA'!$H$185&amp;ROWS('ANA SAYFA'!$B$190:F197),KİLŞİLER!$E$4:$H$83,3,0),"")</f>
        <v/>
      </c>
      <c r="H197" s="89" t="str">
        <f>IFERROR(VLOOKUP('ANA SAYFA'!$H$185&amp;ROWS('ANA SAYFA'!$B$190:G197),KİLŞİLER!$E$4:$H$83,4,0),"")</f>
        <v/>
      </c>
      <c r="I197" s="91"/>
      <c r="J197" s="90">
        <v>8</v>
      </c>
      <c r="K197" s="88" t="str">
        <f>IFERROR(VLOOKUP('ANA SAYFA'!$L$185&amp;ROWS('ANA SAYFA'!$B$190:J197),KİLŞİLER!$E$4:$H$83,3,0),"")</f>
        <v/>
      </c>
      <c r="L197" s="89" t="str">
        <f>IFERROR(VLOOKUP('ANA SAYFA'!$L$185&amp;ROWS('ANA SAYFA'!$B$190:K197),KİLŞİLER!$E$4:$H$83,4,0),"")</f>
        <v/>
      </c>
      <c r="M197" s="87"/>
      <c r="N197" s="90">
        <v>8</v>
      </c>
      <c r="O197" s="88" t="str">
        <f>IFERROR(VLOOKUP('ANA SAYFA'!$P$185&amp;ROWS('ANA SAYFA'!$B$190:N197),KİLŞİLER!$E$4:$H$83,3,0),"")</f>
        <v/>
      </c>
      <c r="P197" s="89" t="str">
        <f>IFERROR(VLOOKUP('ANA SAYFA'!$P$185&amp;ROWS('ANA SAYFA'!$B$190:O197),KİLŞİLER!$E$4:$H$83,4,0),"")</f>
        <v/>
      </c>
      <c r="Q197" s="87"/>
      <c r="R197" s="90">
        <v>8</v>
      </c>
      <c r="S197" s="88" t="str">
        <f>IFERROR(VLOOKUP('ANA SAYFA'!$T$185&amp;ROWS('ANA SAYFA'!$B$190:R197),KİLŞİLER!$E$4:$H$83,3,0),"")</f>
        <v/>
      </c>
      <c r="T197" s="89" t="str">
        <f>IFERROR(VLOOKUP('ANA SAYFA'!$T$185&amp;ROWS('ANA SAYFA'!$B$190:S197),KİLŞİLER!$E$4:$H$83,4,0),"")</f>
        <v/>
      </c>
      <c r="U197" s="56"/>
    </row>
    <row r="198" spans="2:21" ht="15" customHeight="1" x14ac:dyDescent="0.25">
      <c r="B198" s="90">
        <v>9</v>
      </c>
      <c r="C198" s="88" t="str">
        <f>IFERROR(VLOOKUP('ANA SAYFA'!$D$185&amp;ROWS('ANA SAYFA'!$B$190:B198),KİLŞİLER!$E$4:$H$83,3,0),"")</f>
        <v/>
      </c>
      <c r="D198" s="89" t="str">
        <f>IFERROR(VLOOKUP('ANA SAYFA'!$D$185&amp;ROWS('ANA SAYFA'!$B$190:C198),KİLŞİLER!$E$4:$H$83,4,0),"")</f>
        <v/>
      </c>
      <c r="E198" s="83"/>
      <c r="F198" s="90">
        <v>9</v>
      </c>
      <c r="G198" s="88" t="str">
        <f>IFERROR(VLOOKUP('ANA SAYFA'!$H$185&amp;ROWS('ANA SAYFA'!$B$190:F198),KİLŞİLER!$E$4:$H$83,3,0),"")</f>
        <v/>
      </c>
      <c r="H198" s="89" t="str">
        <f>IFERROR(VLOOKUP('ANA SAYFA'!$H$185&amp;ROWS('ANA SAYFA'!$B$190:G198),KİLŞİLER!$E$4:$H$83,4,0),"")</f>
        <v/>
      </c>
      <c r="I198" s="91"/>
      <c r="J198" s="90">
        <v>9</v>
      </c>
      <c r="K198" s="88" t="str">
        <f>IFERROR(VLOOKUP('ANA SAYFA'!$L$185&amp;ROWS('ANA SAYFA'!$B$190:J198),KİLŞİLER!$E$4:$H$83,3,0),"")</f>
        <v/>
      </c>
      <c r="L198" s="89" t="str">
        <f>IFERROR(VLOOKUP('ANA SAYFA'!$L$185&amp;ROWS('ANA SAYFA'!$B$190:K198),KİLŞİLER!$E$4:$H$83,4,0),"")</f>
        <v/>
      </c>
      <c r="M198" s="87"/>
      <c r="N198" s="90">
        <v>9</v>
      </c>
      <c r="O198" s="88" t="str">
        <f>IFERROR(VLOOKUP('ANA SAYFA'!$P$185&amp;ROWS('ANA SAYFA'!$B$190:N198),KİLŞİLER!$E$4:$H$83,3,0),"")</f>
        <v/>
      </c>
      <c r="P198" s="89" t="str">
        <f>IFERROR(VLOOKUP('ANA SAYFA'!$P$185&amp;ROWS('ANA SAYFA'!$B$190:O198),KİLŞİLER!$E$4:$H$83,4,0),"")</f>
        <v/>
      </c>
      <c r="Q198" s="87"/>
      <c r="R198" s="90">
        <v>9</v>
      </c>
      <c r="S198" s="88" t="str">
        <f>IFERROR(VLOOKUP('ANA SAYFA'!$T$185&amp;ROWS('ANA SAYFA'!$B$190:R198),KİLŞİLER!$E$4:$H$83,3,0),"")</f>
        <v/>
      </c>
      <c r="T198" s="89" t="str">
        <f>IFERROR(VLOOKUP('ANA SAYFA'!$T$185&amp;ROWS('ANA SAYFA'!$B$190:S198),KİLŞİLER!$E$4:$H$83,4,0),"")</f>
        <v/>
      </c>
      <c r="U198" s="56"/>
    </row>
    <row r="199" spans="2:21" ht="15" customHeight="1" x14ac:dyDescent="0.25">
      <c r="B199" s="90">
        <v>10</v>
      </c>
      <c r="C199" s="88" t="str">
        <f>IFERROR(VLOOKUP('ANA SAYFA'!$D$185&amp;ROWS('ANA SAYFA'!$B$190:B199),KİLŞİLER!$E$4:$H$83,3,0),"")</f>
        <v/>
      </c>
      <c r="D199" s="89" t="str">
        <f>IFERROR(VLOOKUP('ANA SAYFA'!$D$185&amp;ROWS('ANA SAYFA'!$B$190:C199),KİLŞİLER!$E$4:$H$83,4,0),"")</f>
        <v/>
      </c>
      <c r="E199" s="83"/>
      <c r="F199" s="90">
        <v>10</v>
      </c>
      <c r="G199" s="88" t="str">
        <f>IFERROR(VLOOKUP('ANA SAYFA'!$H$185&amp;ROWS('ANA SAYFA'!$B$190:F199),KİLŞİLER!$E$4:$H$83,3,0),"")</f>
        <v/>
      </c>
      <c r="H199" s="89" t="str">
        <f>IFERROR(VLOOKUP('ANA SAYFA'!$H$185&amp;ROWS('ANA SAYFA'!$B$190:G199),KİLŞİLER!$E$4:$H$83,4,0),"")</f>
        <v/>
      </c>
      <c r="I199" s="91"/>
      <c r="J199" s="90">
        <v>10</v>
      </c>
      <c r="K199" s="88" t="str">
        <f>IFERROR(VLOOKUP('ANA SAYFA'!$L$185&amp;ROWS('ANA SAYFA'!$B$190:J199),KİLŞİLER!$E$4:$H$83,3,0),"")</f>
        <v/>
      </c>
      <c r="L199" s="89" t="str">
        <f>IFERROR(VLOOKUP('ANA SAYFA'!$L$185&amp;ROWS('ANA SAYFA'!$B$190:K199),KİLŞİLER!$E$4:$H$83,4,0),"")</f>
        <v/>
      </c>
      <c r="M199" s="87"/>
      <c r="N199" s="90">
        <v>10</v>
      </c>
      <c r="O199" s="88" t="str">
        <f>IFERROR(VLOOKUP('ANA SAYFA'!$P$185&amp;ROWS('ANA SAYFA'!$B$190:N199),KİLŞİLER!$E$4:$H$83,3,0),"")</f>
        <v/>
      </c>
      <c r="P199" s="89" t="str">
        <f>IFERROR(VLOOKUP('ANA SAYFA'!$P$185&amp;ROWS('ANA SAYFA'!$B$190:O199),KİLŞİLER!$E$4:$H$83,4,0),"")</f>
        <v/>
      </c>
      <c r="Q199" s="87"/>
      <c r="R199" s="90">
        <v>10</v>
      </c>
      <c r="S199" s="88" t="str">
        <f>IFERROR(VLOOKUP('ANA SAYFA'!$T$185&amp;ROWS('ANA SAYFA'!$B$190:R199),KİLŞİLER!$E$4:$H$83,3,0),"")</f>
        <v/>
      </c>
      <c r="T199" s="89" t="str">
        <f>IFERROR(VLOOKUP('ANA SAYFA'!$T$185&amp;ROWS('ANA SAYFA'!$B$190:S199),KİLŞİLER!$E$4:$H$83,4,0),"")</f>
        <v/>
      </c>
      <c r="U199" s="56"/>
    </row>
    <row r="200" spans="2:21" ht="15" customHeight="1" x14ac:dyDescent="0.25">
      <c r="B200" s="90">
        <v>11</v>
      </c>
      <c r="C200" s="88" t="str">
        <f>IFERROR(VLOOKUP('ANA SAYFA'!$D$185&amp;ROWS('ANA SAYFA'!$B$190:B200),KİLŞİLER!$E$4:$H$83,3,0),"")</f>
        <v/>
      </c>
      <c r="D200" s="89" t="str">
        <f>IFERROR(VLOOKUP('ANA SAYFA'!$D$185&amp;ROWS('ANA SAYFA'!$B$190:C200),KİLŞİLER!$E$4:$H$83,4,0),"")</f>
        <v/>
      </c>
      <c r="E200" s="83"/>
      <c r="F200" s="90">
        <v>11</v>
      </c>
      <c r="G200" s="88" t="str">
        <f>IFERROR(VLOOKUP('ANA SAYFA'!$H$185&amp;ROWS('ANA SAYFA'!$B$190:F200),KİLŞİLER!$E$4:$H$83,3,0),"")</f>
        <v/>
      </c>
      <c r="H200" s="89" t="str">
        <f>IFERROR(VLOOKUP('ANA SAYFA'!$H$185&amp;ROWS('ANA SAYFA'!$B$190:G200),KİLŞİLER!$E$4:$H$83,4,0),"")</f>
        <v/>
      </c>
      <c r="I200" s="91"/>
      <c r="J200" s="90">
        <v>11</v>
      </c>
      <c r="K200" s="88" t="str">
        <f>IFERROR(VLOOKUP('ANA SAYFA'!$L$185&amp;ROWS('ANA SAYFA'!$B$190:J200),KİLŞİLER!$E$4:$H$83,3,0),"")</f>
        <v/>
      </c>
      <c r="L200" s="89" t="str">
        <f>IFERROR(VLOOKUP('ANA SAYFA'!$L$185&amp;ROWS('ANA SAYFA'!$B$190:K200),KİLŞİLER!$E$4:$H$83,4,0),"")</f>
        <v/>
      </c>
      <c r="M200" s="87"/>
      <c r="N200" s="90">
        <v>11</v>
      </c>
      <c r="O200" s="88" t="str">
        <f>IFERROR(VLOOKUP('ANA SAYFA'!$P$185&amp;ROWS('ANA SAYFA'!$B$190:N200),KİLŞİLER!$E$4:$H$83,3,0),"")</f>
        <v/>
      </c>
      <c r="P200" s="89" t="str">
        <f>IFERROR(VLOOKUP('ANA SAYFA'!$P$185&amp;ROWS('ANA SAYFA'!$B$190:O200),KİLŞİLER!$E$4:$H$83,4,0),"")</f>
        <v/>
      </c>
      <c r="Q200" s="87"/>
      <c r="R200" s="90">
        <v>11</v>
      </c>
      <c r="S200" s="88" t="str">
        <f>IFERROR(VLOOKUP('ANA SAYFA'!$T$185&amp;ROWS('ANA SAYFA'!$B$190:R200),KİLŞİLER!$E$4:$H$83,3,0),"")</f>
        <v/>
      </c>
      <c r="T200" s="89" t="str">
        <f>IFERROR(VLOOKUP('ANA SAYFA'!$T$185&amp;ROWS('ANA SAYFA'!$B$190:S200),KİLŞİLER!$E$4:$H$83,4,0),"")</f>
        <v/>
      </c>
      <c r="U200" s="56"/>
    </row>
    <row r="201" spans="2:21" ht="15" customHeight="1" x14ac:dyDescent="0.25">
      <c r="B201" s="90">
        <v>12</v>
      </c>
      <c r="C201" s="88" t="str">
        <f>IFERROR(VLOOKUP('ANA SAYFA'!$D$185&amp;ROWS('ANA SAYFA'!$B$190:B201),KİLŞİLER!$E$4:$H$83,3,0),"")</f>
        <v/>
      </c>
      <c r="D201" s="89" t="str">
        <f>IFERROR(VLOOKUP('ANA SAYFA'!$D$185&amp;ROWS('ANA SAYFA'!$B$190:C201),KİLŞİLER!$E$4:$H$83,4,0),"")</f>
        <v/>
      </c>
      <c r="E201" s="83"/>
      <c r="F201" s="90">
        <v>12</v>
      </c>
      <c r="G201" s="88" t="str">
        <f>IFERROR(VLOOKUP('ANA SAYFA'!$H$185&amp;ROWS('ANA SAYFA'!$B$190:F201),KİLŞİLER!$E$4:$H$83,3,0),"")</f>
        <v/>
      </c>
      <c r="H201" s="89" t="str">
        <f>IFERROR(VLOOKUP('ANA SAYFA'!$H$185&amp;ROWS('ANA SAYFA'!$B$190:G201),KİLŞİLER!$E$4:$H$83,4,0),"")</f>
        <v/>
      </c>
      <c r="I201" s="91"/>
      <c r="J201" s="90">
        <v>12</v>
      </c>
      <c r="K201" s="88" t="str">
        <f>IFERROR(VLOOKUP('ANA SAYFA'!$L$185&amp;ROWS('ANA SAYFA'!$B$190:J201),KİLŞİLER!$E$4:$H$83,3,0),"")</f>
        <v/>
      </c>
      <c r="L201" s="89" t="str">
        <f>IFERROR(VLOOKUP('ANA SAYFA'!$L$185&amp;ROWS('ANA SAYFA'!$B$190:K201),KİLŞİLER!$E$4:$H$83,4,0),"")</f>
        <v/>
      </c>
      <c r="M201" s="87"/>
      <c r="N201" s="90">
        <v>12</v>
      </c>
      <c r="O201" s="88" t="str">
        <f>IFERROR(VLOOKUP('ANA SAYFA'!$P$185&amp;ROWS('ANA SAYFA'!$B$190:N201),KİLŞİLER!$E$4:$H$83,3,0),"")</f>
        <v/>
      </c>
      <c r="P201" s="89" t="str">
        <f>IFERROR(VLOOKUP('ANA SAYFA'!$P$185&amp;ROWS('ANA SAYFA'!$B$190:O201),KİLŞİLER!$E$4:$H$83,4,0),"")</f>
        <v/>
      </c>
      <c r="Q201" s="87"/>
      <c r="R201" s="90">
        <v>12</v>
      </c>
      <c r="S201" s="88" t="str">
        <f>IFERROR(VLOOKUP('ANA SAYFA'!$T$185&amp;ROWS('ANA SAYFA'!$B$190:R201),KİLŞİLER!$E$4:$H$83,3,0),"")</f>
        <v/>
      </c>
      <c r="T201" s="89" t="str">
        <f>IFERROR(VLOOKUP('ANA SAYFA'!$T$185&amp;ROWS('ANA SAYFA'!$B$190:S201),KİLŞİLER!$E$4:$H$83,4,0),"")</f>
        <v/>
      </c>
      <c r="U201" s="56"/>
    </row>
    <row r="202" spans="2:21" ht="15" customHeight="1" x14ac:dyDescent="0.25">
      <c r="B202" s="90">
        <v>13</v>
      </c>
      <c r="C202" s="88" t="str">
        <f>IFERROR(VLOOKUP('ANA SAYFA'!$D$185&amp;ROWS('ANA SAYFA'!$B$190:B202),KİLŞİLER!$E$4:$H$83,3,0),"")</f>
        <v/>
      </c>
      <c r="D202" s="89" t="str">
        <f>IFERROR(VLOOKUP('ANA SAYFA'!$D$185&amp;ROWS('ANA SAYFA'!$B$190:C202),KİLŞİLER!$E$4:$H$83,4,0),"")</f>
        <v/>
      </c>
      <c r="E202" s="83"/>
      <c r="F202" s="90">
        <v>13</v>
      </c>
      <c r="G202" s="88" t="str">
        <f>IFERROR(VLOOKUP('ANA SAYFA'!$H$185&amp;ROWS('ANA SAYFA'!$B$190:F202),KİLŞİLER!$E$4:$H$83,3,0),"")</f>
        <v/>
      </c>
      <c r="H202" s="89" t="str">
        <f>IFERROR(VLOOKUP('ANA SAYFA'!$H$185&amp;ROWS('ANA SAYFA'!$B$190:G202),KİLŞİLER!$E$4:$H$83,4,0),"")</f>
        <v/>
      </c>
      <c r="I202" s="91"/>
      <c r="J202" s="90">
        <v>13</v>
      </c>
      <c r="K202" s="88" t="str">
        <f>IFERROR(VLOOKUP('ANA SAYFA'!$L$185&amp;ROWS('ANA SAYFA'!$B$190:J202),KİLŞİLER!$E$4:$H$83,3,0),"")</f>
        <v/>
      </c>
      <c r="L202" s="89" t="str">
        <f>IFERROR(VLOOKUP('ANA SAYFA'!$L$185&amp;ROWS('ANA SAYFA'!$B$190:K202),KİLŞİLER!$E$4:$H$83,4,0),"")</f>
        <v/>
      </c>
      <c r="M202" s="87"/>
      <c r="N202" s="90">
        <v>13</v>
      </c>
      <c r="O202" s="88" t="str">
        <f>IFERROR(VLOOKUP('ANA SAYFA'!$P$185&amp;ROWS('ANA SAYFA'!$B$190:N202),KİLŞİLER!$E$4:$H$83,3,0),"")</f>
        <v/>
      </c>
      <c r="P202" s="89" t="str">
        <f>IFERROR(VLOOKUP('ANA SAYFA'!$P$185&amp;ROWS('ANA SAYFA'!$B$190:O202),KİLŞİLER!$E$4:$H$83,4,0),"")</f>
        <v/>
      </c>
      <c r="Q202" s="87"/>
      <c r="R202" s="90">
        <v>13</v>
      </c>
      <c r="S202" s="88" t="str">
        <f>IFERROR(VLOOKUP('ANA SAYFA'!$T$185&amp;ROWS('ANA SAYFA'!$B$190:R202),KİLŞİLER!$E$4:$H$83,3,0),"")</f>
        <v/>
      </c>
      <c r="T202" s="89" t="str">
        <f>IFERROR(VLOOKUP('ANA SAYFA'!$T$185&amp;ROWS('ANA SAYFA'!$B$190:S202),KİLŞİLER!$E$4:$H$83,4,0),"")</f>
        <v/>
      </c>
      <c r="U202" s="56"/>
    </row>
    <row r="203" spans="2:21" ht="15" customHeight="1" x14ac:dyDescent="0.25">
      <c r="B203" s="90">
        <v>14</v>
      </c>
      <c r="C203" s="88" t="str">
        <f>IFERROR(VLOOKUP('ANA SAYFA'!$D$185&amp;ROWS('ANA SAYFA'!$B$190:B203),KİLŞİLER!$E$4:$H$83,3,0),"")</f>
        <v/>
      </c>
      <c r="D203" s="89" t="str">
        <f>IFERROR(VLOOKUP('ANA SAYFA'!$D$185&amp;ROWS('ANA SAYFA'!$B$190:C203),KİLŞİLER!$E$4:$H$83,4,0),"")</f>
        <v/>
      </c>
      <c r="E203" s="83"/>
      <c r="F203" s="90">
        <v>14</v>
      </c>
      <c r="G203" s="88" t="str">
        <f>IFERROR(VLOOKUP('ANA SAYFA'!$H$185&amp;ROWS('ANA SAYFA'!$B$190:F203),KİLŞİLER!$E$4:$H$83,3,0),"")</f>
        <v/>
      </c>
      <c r="H203" s="89" t="str">
        <f>IFERROR(VLOOKUP('ANA SAYFA'!$H$185&amp;ROWS('ANA SAYFA'!$B$190:G203),KİLŞİLER!$E$4:$H$83,4,0),"")</f>
        <v/>
      </c>
      <c r="I203" s="91"/>
      <c r="J203" s="90">
        <v>14</v>
      </c>
      <c r="K203" s="88" t="str">
        <f>IFERROR(VLOOKUP('ANA SAYFA'!$L$185&amp;ROWS('ANA SAYFA'!$B$190:J203),KİLŞİLER!$E$4:$H$83,3,0),"")</f>
        <v/>
      </c>
      <c r="L203" s="89" t="str">
        <f>IFERROR(VLOOKUP('ANA SAYFA'!$L$185&amp;ROWS('ANA SAYFA'!$B$190:K203),KİLŞİLER!$E$4:$H$83,4,0),"")</f>
        <v/>
      </c>
      <c r="M203" s="87"/>
      <c r="N203" s="90">
        <v>14</v>
      </c>
      <c r="O203" s="88" t="str">
        <f>IFERROR(VLOOKUP('ANA SAYFA'!$P$185&amp;ROWS('ANA SAYFA'!$B$190:N203),KİLŞİLER!$E$4:$H$83,3,0),"")</f>
        <v/>
      </c>
      <c r="P203" s="89" t="str">
        <f>IFERROR(VLOOKUP('ANA SAYFA'!$P$185&amp;ROWS('ANA SAYFA'!$B$190:O203),KİLŞİLER!$E$4:$H$83,4,0),"")</f>
        <v/>
      </c>
      <c r="Q203" s="87"/>
      <c r="R203" s="90">
        <v>14</v>
      </c>
      <c r="S203" s="88" t="str">
        <f>IFERROR(VLOOKUP('ANA SAYFA'!$T$185&amp;ROWS('ANA SAYFA'!$B$190:R203),KİLŞİLER!$E$4:$H$83,3,0),"")</f>
        <v/>
      </c>
      <c r="T203" s="89" t="str">
        <f>IFERROR(VLOOKUP('ANA SAYFA'!$T$185&amp;ROWS('ANA SAYFA'!$B$190:S203),KİLŞİLER!$E$4:$H$83,4,0),"")</f>
        <v/>
      </c>
      <c r="U203" s="56"/>
    </row>
    <row r="204" spans="2:21" ht="15" customHeight="1" x14ac:dyDescent="0.25">
      <c r="B204" s="90">
        <v>15</v>
      </c>
      <c r="C204" s="88" t="str">
        <f>IFERROR(VLOOKUP('ANA SAYFA'!$D$185&amp;ROWS('ANA SAYFA'!$B$190:B204),KİLŞİLER!$E$4:$H$83,3,0),"")</f>
        <v/>
      </c>
      <c r="D204" s="89" t="str">
        <f>IFERROR(VLOOKUP('ANA SAYFA'!$D$185&amp;ROWS('ANA SAYFA'!$B$190:C204),KİLŞİLER!$E$4:$H$83,4,0),"")</f>
        <v/>
      </c>
      <c r="E204" s="83"/>
      <c r="F204" s="90">
        <v>15</v>
      </c>
      <c r="G204" s="88" t="str">
        <f>IFERROR(VLOOKUP('ANA SAYFA'!$H$185&amp;ROWS('ANA SAYFA'!$B$190:F204),KİLŞİLER!$E$4:$H$83,3,0),"")</f>
        <v/>
      </c>
      <c r="H204" s="89" t="str">
        <f>IFERROR(VLOOKUP('ANA SAYFA'!$H$185&amp;ROWS('ANA SAYFA'!$B$190:G204),KİLŞİLER!$E$4:$H$83,4,0),"")</f>
        <v/>
      </c>
      <c r="I204" s="91"/>
      <c r="J204" s="90">
        <v>15</v>
      </c>
      <c r="K204" s="88" t="str">
        <f>IFERROR(VLOOKUP('ANA SAYFA'!$L$185&amp;ROWS('ANA SAYFA'!$B$190:J204),KİLŞİLER!$E$4:$H$83,3,0),"")</f>
        <v/>
      </c>
      <c r="L204" s="89" t="str">
        <f>IFERROR(VLOOKUP('ANA SAYFA'!$L$185&amp;ROWS('ANA SAYFA'!$B$190:K204),KİLŞİLER!$E$4:$H$83,4,0),"")</f>
        <v/>
      </c>
      <c r="M204" s="87"/>
      <c r="N204" s="90">
        <v>15</v>
      </c>
      <c r="O204" s="88" t="str">
        <f>IFERROR(VLOOKUP('ANA SAYFA'!$P$185&amp;ROWS('ANA SAYFA'!$B$190:N204),KİLŞİLER!$E$4:$H$83,3,0),"")</f>
        <v/>
      </c>
      <c r="P204" s="89" t="str">
        <f>IFERROR(VLOOKUP('ANA SAYFA'!$P$185&amp;ROWS('ANA SAYFA'!$B$190:O204),KİLŞİLER!$E$4:$H$83,4,0),"")</f>
        <v/>
      </c>
      <c r="Q204" s="87"/>
      <c r="R204" s="90">
        <v>15</v>
      </c>
      <c r="S204" s="88" t="str">
        <f>IFERROR(VLOOKUP('ANA SAYFA'!$T$185&amp;ROWS('ANA SAYFA'!$B$190:R204),KİLŞİLER!$E$4:$H$83,3,0),"")</f>
        <v/>
      </c>
      <c r="T204" s="89" t="str">
        <f>IFERROR(VLOOKUP('ANA SAYFA'!$T$185&amp;ROWS('ANA SAYFA'!$B$190:S204),KİLŞİLER!$E$4:$H$83,4,0),"")</f>
        <v/>
      </c>
      <c r="U204" s="56"/>
    </row>
    <row r="205" spans="2:21" ht="15" customHeight="1" thickBot="1" x14ac:dyDescent="0.3">
      <c r="B205" s="95">
        <v>16</v>
      </c>
      <c r="C205" s="88" t="str">
        <f>IFERROR(VLOOKUP('ANA SAYFA'!$D$185&amp;ROWS('ANA SAYFA'!$B$190:B205),KİLŞİLER!$E$4:$H$83,3,0),"")</f>
        <v/>
      </c>
      <c r="D205" s="89" t="str">
        <f>IFERROR(VLOOKUP('ANA SAYFA'!$D$185&amp;ROWS('ANA SAYFA'!$B$190:C205),KİLŞİLER!$E$4:$H$83,4,0),"")</f>
        <v/>
      </c>
      <c r="E205" s="83"/>
      <c r="F205" s="95">
        <v>16</v>
      </c>
      <c r="G205" s="88" t="str">
        <f>IFERROR(VLOOKUP('ANA SAYFA'!$H$185&amp;ROWS('ANA SAYFA'!$B$190:F205),KİLŞİLER!$E$4:$H$83,3,0),"")</f>
        <v/>
      </c>
      <c r="H205" s="89" t="str">
        <f>IFERROR(VLOOKUP('ANA SAYFA'!$H$185&amp;ROWS('ANA SAYFA'!$B$190:G205),KİLŞİLER!$E$4:$H$83,4,0),"")</f>
        <v/>
      </c>
      <c r="I205" s="91"/>
      <c r="J205" s="95">
        <v>16</v>
      </c>
      <c r="K205" s="88" t="str">
        <f>IFERROR(VLOOKUP('ANA SAYFA'!$L$185&amp;ROWS('ANA SAYFA'!$B$190:J205),KİLŞİLER!$E$4:$H$83,3,0),"")</f>
        <v/>
      </c>
      <c r="L205" s="89" t="str">
        <f>IFERROR(VLOOKUP('ANA SAYFA'!$L$185&amp;ROWS('ANA SAYFA'!$B$190:K205),KİLŞİLER!$E$4:$H$83,4,0),"")</f>
        <v/>
      </c>
      <c r="M205" s="87"/>
      <c r="N205" s="95">
        <v>16</v>
      </c>
      <c r="O205" s="88" t="str">
        <f>IFERROR(VLOOKUP('ANA SAYFA'!$P$185&amp;ROWS('ANA SAYFA'!$B$190:N205),KİLŞİLER!$E$4:$H$83,3,0),"")</f>
        <v/>
      </c>
      <c r="P205" s="89" t="str">
        <f>IFERROR(VLOOKUP('ANA SAYFA'!$P$185&amp;ROWS('ANA SAYFA'!$B$190:O205),KİLŞİLER!$E$4:$H$83,4,0),"")</f>
        <v/>
      </c>
      <c r="Q205" s="87"/>
      <c r="R205" s="95">
        <v>16</v>
      </c>
      <c r="S205" s="88" t="str">
        <f>IFERROR(VLOOKUP('ANA SAYFA'!$T$185&amp;ROWS('ANA SAYFA'!$B$190:R205),KİLŞİLER!$E$4:$H$83,3,0),"")</f>
        <v/>
      </c>
      <c r="T205" s="89" t="str">
        <f>IFERROR(VLOOKUP('ANA SAYFA'!$T$185&amp;ROWS('ANA SAYFA'!$B$190:S205),KİLŞİLER!$E$4:$H$83,4,0),"")</f>
        <v/>
      </c>
      <c r="U205" s="56"/>
    </row>
    <row r="206" spans="2:21" ht="15" hidden="1" customHeight="1" x14ac:dyDescent="0.25">
      <c r="B206" s="234" t="s">
        <v>102</v>
      </c>
      <c r="C206" s="235"/>
      <c r="D206" s="236"/>
      <c r="E206" s="97"/>
      <c r="F206" s="234" t="s">
        <v>103</v>
      </c>
      <c r="G206" s="235"/>
      <c r="H206" s="236"/>
      <c r="I206" s="97"/>
      <c r="J206" s="234" t="s">
        <v>104</v>
      </c>
      <c r="K206" s="235"/>
      <c r="L206" s="236"/>
      <c r="M206" s="97"/>
      <c r="N206" s="234" t="s">
        <v>105</v>
      </c>
      <c r="O206" s="235"/>
      <c r="P206" s="236"/>
      <c r="Q206" s="97"/>
      <c r="R206" s="234" t="s">
        <v>106</v>
      </c>
      <c r="S206" s="235"/>
      <c r="T206" s="236"/>
      <c r="U206" s="98"/>
    </row>
    <row r="207" spans="2:21" ht="15" hidden="1" customHeight="1" x14ac:dyDescent="0.25">
      <c r="B207" s="62"/>
      <c r="C207" s="6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6"/>
    </row>
    <row r="208" spans="2:21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spans="1:30" ht="15" hidden="1" customHeight="1" x14ac:dyDescent="0.25"/>
    <row r="226" spans="1:30" ht="15" hidden="1" customHeight="1" x14ac:dyDescent="0.25"/>
    <row r="227" spans="1:30" ht="15" hidden="1" customHeight="1" x14ac:dyDescent="0.25"/>
    <row r="228" spans="1:30" ht="15" hidden="1" customHeight="1" x14ac:dyDescent="0.25"/>
    <row r="229" spans="1:30" ht="15" hidden="1" customHeight="1" x14ac:dyDescent="0.25">
      <c r="A229" s="70"/>
      <c r="B229" s="243">
        <f>DATE(CalYear,1,1)</f>
        <v>45292</v>
      </c>
      <c r="C229" s="243"/>
      <c r="D229" s="243"/>
      <c r="E229" s="243"/>
      <c r="F229" s="243"/>
      <c r="G229" s="243"/>
      <c r="H229" s="243"/>
      <c r="I229" s="70"/>
      <c r="J229" s="243">
        <f>DATE(CalYear,2,1)</f>
        <v>45323</v>
      </c>
      <c r="K229" s="243"/>
      <c r="L229" s="243"/>
      <c r="M229" s="243"/>
      <c r="N229" s="243"/>
      <c r="O229" s="243"/>
      <c r="P229" s="243"/>
    </row>
    <row r="230" spans="1:30" ht="15" hidden="1" customHeight="1" x14ac:dyDescent="0.25">
      <c r="A230" s="123"/>
      <c r="B230" s="244" t="str">
        <f>UPPER(TEXT(B229,"AAAA"))</f>
        <v>OCAK</v>
      </c>
      <c r="C230" s="244"/>
      <c r="D230" s="244"/>
      <c r="E230" s="244"/>
      <c r="F230" s="244"/>
      <c r="G230" s="244"/>
      <c r="H230" s="244"/>
      <c r="I230" s="123" t="s">
        <v>21</v>
      </c>
      <c r="J230" s="244" t="str">
        <f>UPPER(TEXT(J229,"AAAA"))</f>
        <v>ŞUBAT</v>
      </c>
      <c r="K230" s="244"/>
      <c r="L230" s="244"/>
      <c r="M230" s="244"/>
      <c r="N230" s="244"/>
      <c r="O230" s="244"/>
      <c r="P230" s="244"/>
      <c r="S230" s="242" t="s">
        <v>34</v>
      </c>
      <c r="T230" s="242"/>
      <c r="U230" s="242"/>
      <c r="W230" s="54"/>
    </row>
    <row r="231" spans="1:30" ht="15" hidden="1" customHeight="1" x14ac:dyDescent="0.25">
      <c r="A231" s="123"/>
      <c r="B231" s="124" t="str">
        <f t="shared" ref="B231:H231" si="0">CHOOSE(COLUMN(A$2)+(WeekStart="Pazartesi"),"PZ","PT","SA","ÇA","PE","CU","CT","PZ")</f>
        <v>PT</v>
      </c>
      <c r="C231" s="124" t="str">
        <f t="shared" si="0"/>
        <v>SA</v>
      </c>
      <c r="D231" s="124" t="str">
        <f t="shared" si="0"/>
        <v>ÇA</v>
      </c>
      <c r="E231" s="124" t="str">
        <f t="shared" si="0"/>
        <v>PE</v>
      </c>
      <c r="F231" s="124" t="str">
        <f t="shared" si="0"/>
        <v>CU</v>
      </c>
      <c r="G231" s="124" t="str">
        <f t="shared" si="0"/>
        <v>CT</v>
      </c>
      <c r="H231" s="124" t="str">
        <f t="shared" si="0"/>
        <v>PZ</v>
      </c>
      <c r="I231" s="123"/>
      <c r="J231" s="124" t="str">
        <f t="shared" ref="J231:P231" si="1">CHOOSE(COLUMN(A$2)+(WeekStart="Pazartesi"),"PZ","PT","SA","ÇA","PE","CU","CT","PZ")</f>
        <v>PT</v>
      </c>
      <c r="K231" s="124" t="str">
        <f t="shared" si="1"/>
        <v>SA</v>
      </c>
      <c r="L231" s="124" t="str">
        <f t="shared" si="1"/>
        <v>ÇA</v>
      </c>
      <c r="M231" s="124" t="str">
        <f t="shared" si="1"/>
        <v>PE</v>
      </c>
      <c r="N231" s="124" t="str">
        <f t="shared" si="1"/>
        <v>CU</v>
      </c>
      <c r="O231" s="124" t="str">
        <f t="shared" si="1"/>
        <v>CT</v>
      </c>
      <c r="P231" s="124" t="str">
        <f t="shared" si="1"/>
        <v>PZ</v>
      </c>
      <c r="S231" s="125" t="s">
        <v>33</v>
      </c>
      <c r="T231" s="125" t="s">
        <v>22</v>
      </c>
      <c r="U231" s="125" t="s">
        <v>6</v>
      </c>
      <c r="W231" s="139" t="s">
        <v>7</v>
      </c>
    </row>
    <row r="232" spans="1:30" ht="15" hidden="1" customHeight="1" x14ac:dyDescent="0.25">
      <c r="A232" s="54">
        <v>1</v>
      </c>
      <c r="B232" s="126">
        <f t="array" ref="B232:H232">Günler+DATE(CalYear,MONTH($B$229),1)-WEEKDAY(DATE(CalYear,MONTH($B$229),1),(WeekStart="Pazartesi")+1)+$A232*7-6</f>
        <v>45292</v>
      </c>
      <c r="C232" s="126">
        <v>45293</v>
      </c>
      <c r="D232" s="126">
        <v>45294</v>
      </c>
      <c r="E232" s="126">
        <v>45295</v>
      </c>
      <c r="F232" s="126">
        <v>45296</v>
      </c>
      <c r="G232" s="126">
        <v>45297</v>
      </c>
      <c r="H232" s="126">
        <v>45298</v>
      </c>
      <c r="J232" s="126">
        <f t="array" ref="J232:P232">Günler+DATE(CalYear,MONTH($J$229),1)-WEEKDAY(DATE(CalYear,MONTH($J$229),1),(WeekStart="Pazartesi")+1)+$A232*7-6</f>
        <v>45320</v>
      </c>
      <c r="K232" s="126">
        <v>45321</v>
      </c>
      <c r="L232" s="126">
        <v>45322</v>
      </c>
      <c r="M232" s="126">
        <v>45323</v>
      </c>
      <c r="N232" s="126">
        <v>45324</v>
      </c>
      <c r="O232" s="126">
        <v>45325</v>
      </c>
      <c r="P232" s="126">
        <v>45326</v>
      </c>
      <c r="S232" s="127">
        <f>IF(P5="EYLÜL",IF(MONTH(H272)&gt;MONTH(F272),B273,B272),IF(P5="EKİM",IF(MONTH(P272)&gt;MONTH(N272),J273,J272),IF(P5="KASIM",IF(MONTH(H282)&gt;MONTH(F282),B283,B282),IF(P5="ARALIK",IF(MONTH(P282)&gt;MONTH(N282),J283,J282),IF(P5="OCAK",IF(MONTH(H232)&gt;MONTH(F232),B233,B232),IF(P5="ŞUBAT",IF(MONTH(P232)&gt;MONTH(N232),J233,J232),IF(P5="MART",IF(MONTH(H242)&gt;MONTH(F242),B243,B242),IF(P5="NİSAN",IF(MONTH(P242)&gt;MONTH(N242),J243,J242),IF(P5="MAYIS",IF(MONTH(H252)&gt;MONTH(F252),B253,B252),IF(P5="HAZİRAN",IF(MONTH(P252)&gt;MONTH(N252),J253,J252),""))))))))))</f>
        <v>45537</v>
      </c>
      <c r="T232" s="127">
        <f>IF(P5="EYLÜL",IF(MONTH(H272)&gt;MONTH(F272),C273,C272),IF(P5="EKİM",IF(MONTH(P272)&gt;MONTH(N272),K273,K272),IF(P5="KASIM",IF(MONTH(H282)&gt;MONTH(F282),C283,C282),IF(P5="ARALIK",IF(MONTH(P282)&gt;MONTH(N282),K283,K282),IF(P5="OCAK",IF(MONTH(H232)&gt;MONTH(F232),C233,C232),IF(P5="ŞUBAT",IF(MONTH(P232)&gt;MONTH(N232),K233,K232),IF(P5="MART",IF(MONTH(H242)&gt;MONTH(F242),C243,C242),IF(P5="NİSAN",IF(MONTH(P242)&gt;MONTH(N242),K243,K242),IF(P5="MAYIS",IF(MONTH(H252)&gt;MONTH(F252),C253,C252),IF(P5="HAZİRAN",IF(MONTH(P252)&gt;MONTH(N252),K253,K252),""))))))))))</f>
        <v>45538</v>
      </c>
      <c r="U232" s="127">
        <f>IF(P5="EYLÜL",IF(MONTH(H272)&gt;MONTH(F272),D273,D272),IF(P5="EKİM",IF(MONTH(P272)&gt;MONTH(N272),L273,L272),IF(P5="KASIM",IF(MONTH(H282)&gt;MONTH(F282),D283,D282),IF(P5="ARALIK",IF(MONTH(P282)&gt;MONTH(N282),L283,L282),IF(P5="OCAK",IF(MONTH(H232)&gt;MONTH(F232),D233,D232),IF(P5="ŞUBAT",IF(MONTH(P232)&gt;MONTH(N232),L233,L232),IF(P5="MART",IF(MONTH(H242)&gt;MONTH(F242),D243,D242),IF(P5="NİSAN",IF(MONTH(P242)&gt;MONTH(N242),L243,L242),IF(P5="MAYIS",IF(MONTH(H252)&gt;MONTH(F252),D253,D252),IF(P5="HAZİRAN",IF(MONTH(P252)&gt;MONTH(N252),L253,L252),""))))))))))</f>
        <v>45539</v>
      </c>
      <c r="W232" s="140">
        <f>IF(P5="EYLÜL",IF(MONTH(H272)&gt;MONTH(F272),F273,F272),IF(P5="EKİM",IF(MONTH(P272)&gt;MONTH(N272),N273,N272),IF(P5="KASIM",IF(MONTH(H282)&gt;MONTH(F282),F283,F282),IF(P5="ARALIK",IF(MONTH(P282)&gt;MONTH(N282),N283,N282),IF(P5="OCAK",IF(MONTH(H232)&gt;MONTH(F232),F233,F232),IF(P5="ŞUBAT",IF(MONTH(P232)&gt;MONTH(N232),N233,N232),IF(P5="MART",IF(MONTH(H242)&gt;MONTH(F242),F243,F242),IF(P5="NİSAN",IF(MONTH(P242)&gt;MONTH(N242),N243,N242),IF(P5="MAYIS",IF(MONTH(H252)&gt;MONTH(F252),F253,F252),IF(P5="HAZİRAN",IF(MONTH(P252)&gt;MONTH(N252),N253,N252),""))))))))))</f>
        <v>45541</v>
      </c>
    </row>
    <row r="233" spans="1:30" ht="15" hidden="1" customHeight="1" x14ac:dyDescent="0.25">
      <c r="A233" s="70">
        <v>2</v>
      </c>
      <c r="B233" s="128">
        <f t="array" ref="B233:H233">Günler+DATE(CalYear,MONTH($B$229),1)-WEEKDAY(DATE(CalYear,MONTH($B$229),1),(WeekStart="Pazartesi")+1)+$A233*7-6</f>
        <v>45299</v>
      </c>
      <c r="C233" s="128">
        <v>45300</v>
      </c>
      <c r="D233" s="128">
        <v>45301</v>
      </c>
      <c r="E233" s="128">
        <v>45302</v>
      </c>
      <c r="F233" s="128">
        <v>45303</v>
      </c>
      <c r="G233" s="128">
        <v>45304</v>
      </c>
      <c r="H233" s="128">
        <v>45305</v>
      </c>
      <c r="I233" s="70"/>
      <c r="J233" s="128">
        <f t="array" ref="J233:P233">Günler+DATE(CalYear,MONTH($J$229),1)-WEEKDAY(DATE(CalYear,MONTH($J$229),1),(WeekStart="Pazartesi")+1)+$A233*7-6</f>
        <v>45327</v>
      </c>
      <c r="K233" s="128">
        <v>45328</v>
      </c>
      <c r="L233" s="128">
        <v>45329</v>
      </c>
      <c r="M233" s="128">
        <v>45330</v>
      </c>
      <c r="N233" s="128">
        <v>45331</v>
      </c>
      <c r="O233" s="128">
        <v>45332</v>
      </c>
      <c r="P233" s="128">
        <v>45333</v>
      </c>
      <c r="S233" s="127" t="e">
        <f>#REF!+3</f>
        <v>#REF!</v>
      </c>
      <c r="T233" s="127" t="e">
        <f t="shared" ref="T233:U236" si="2">S233+1</f>
        <v>#REF!</v>
      </c>
      <c r="U233" s="127" t="e">
        <f t="shared" si="2"/>
        <v>#REF!</v>
      </c>
      <c r="W233" s="140">
        <f t="shared" ref="W233:W236" si="3">V233+1</f>
        <v>1</v>
      </c>
    </row>
    <row r="234" spans="1:30" ht="15" hidden="1" customHeight="1" x14ac:dyDescent="0.25">
      <c r="A234" s="70">
        <v>3</v>
      </c>
      <c r="B234" s="128">
        <f t="array" ref="B234:H234">Günler+DATE(CalYear,MONTH($B$229),1)-WEEKDAY(DATE(CalYear,MONTH($B$229),1),(WeekStart="Pazartesi")+1)+$A234*7-6</f>
        <v>45306</v>
      </c>
      <c r="C234" s="128">
        <v>45307</v>
      </c>
      <c r="D234" s="128">
        <v>45308</v>
      </c>
      <c r="E234" s="128">
        <v>45309</v>
      </c>
      <c r="F234" s="128">
        <v>45310</v>
      </c>
      <c r="G234" s="128">
        <v>45311</v>
      </c>
      <c r="H234" s="128">
        <v>45312</v>
      </c>
      <c r="I234" s="70"/>
      <c r="J234" s="128">
        <f t="array" ref="J234:P234">Günler+DATE(CalYear,MONTH($J$229),1)-WEEKDAY(DATE(CalYear,MONTH($J$229),1),(WeekStart="Pazartesi")+1)+$A234*7-6</f>
        <v>45334</v>
      </c>
      <c r="K234" s="128">
        <v>45335</v>
      </c>
      <c r="L234" s="128">
        <v>45336</v>
      </c>
      <c r="M234" s="128">
        <v>45337</v>
      </c>
      <c r="N234" s="128">
        <v>45338</v>
      </c>
      <c r="O234" s="128">
        <v>45339</v>
      </c>
      <c r="P234" s="128">
        <v>45340</v>
      </c>
      <c r="S234" s="127" t="e">
        <f>#REF!+3</f>
        <v>#REF!</v>
      </c>
      <c r="T234" s="127" t="e">
        <f t="shared" si="2"/>
        <v>#REF!</v>
      </c>
      <c r="U234" s="127" t="e">
        <f t="shared" si="2"/>
        <v>#REF!</v>
      </c>
      <c r="W234" s="140">
        <f t="shared" si="3"/>
        <v>1</v>
      </c>
    </row>
    <row r="235" spans="1:30" ht="15" hidden="1" customHeight="1" x14ac:dyDescent="0.25">
      <c r="A235" s="70">
        <v>4</v>
      </c>
      <c r="B235" s="128">
        <f t="array" ref="B235:H235">Günler+DATE(CalYear,MONTH($B$229),1)-WEEKDAY(DATE(CalYear,MONTH($B$229),1),(WeekStart="Pazartesi")+1)+$A235*7-6</f>
        <v>45313</v>
      </c>
      <c r="C235" s="128">
        <v>45314</v>
      </c>
      <c r="D235" s="128">
        <v>45315</v>
      </c>
      <c r="E235" s="128">
        <v>45316</v>
      </c>
      <c r="F235" s="128">
        <v>45317</v>
      </c>
      <c r="G235" s="128">
        <v>45318</v>
      </c>
      <c r="H235" s="128">
        <v>45319</v>
      </c>
      <c r="I235" s="70"/>
      <c r="J235" s="128">
        <f t="array" ref="J235:P235">Günler+DATE(CalYear,MONTH($J$229),1)-WEEKDAY(DATE(CalYear,MONTH($J$229),1),(WeekStart="Pazartesi")+1)+$A235*7-6</f>
        <v>45341</v>
      </c>
      <c r="K235" s="128">
        <v>45342</v>
      </c>
      <c r="L235" s="128">
        <v>45343</v>
      </c>
      <c r="M235" s="128">
        <v>45344</v>
      </c>
      <c r="N235" s="128">
        <v>45345</v>
      </c>
      <c r="O235" s="128">
        <v>45346</v>
      </c>
      <c r="P235" s="128">
        <v>45347</v>
      </c>
      <c r="S235" s="127" t="e">
        <f>#REF!+3</f>
        <v>#REF!</v>
      </c>
      <c r="T235" s="127" t="e">
        <f t="shared" si="2"/>
        <v>#REF!</v>
      </c>
      <c r="U235" s="127" t="e">
        <f t="shared" si="2"/>
        <v>#REF!</v>
      </c>
      <c r="W235" s="140">
        <f t="shared" si="3"/>
        <v>1</v>
      </c>
    </row>
    <row r="236" spans="1:30" ht="15" hidden="1" customHeight="1" x14ac:dyDescent="0.25">
      <c r="A236" s="70">
        <v>5</v>
      </c>
      <c r="B236" s="128">
        <f t="array" ref="B236:H236">Günler+DATE(CalYear,MONTH($B$229),1)-WEEKDAY(DATE(CalYear,MONTH($B$229),1),(WeekStart="Pazartesi")+1)+$A236*7-6</f>
        <v>45320</v>
      </c>
      <c r="C236" s="128">
        <v>45321</v>
      </c>
      <c r="D236" s="128">
        <v>45322</v>
      </c>
      <c r="E236" s="128">
        <v>45323</v>
      </c>
      <c r="F236" s="128">
        <v>45324</v>
      </c>
      <c r="G236" s="128">
        <v>45325</v>
      </c>
      <c r="H236" s="128">
        <v>45326</v>
      </c>
      <c r="I236" s="70"/>
      <c r="J236" s="128">
        <f t="array" ref="J236:P236">Günler+DATE(CalYear,MONTH($J$229),1)-WEEKDAY(DATE(CalYear,MONTH($J$229),1),(WeekStart="Pazartesi")+1)+$A236*7-6</f>
        <v>45348</v>
      </c>
      <c r="K236" s="128">
        <v>45349</v>
      </c>
      <c r="L236" s="128">
        <v>45350</v>
      </c>
      <c r="M236" s="128">
        <v>45351</v>
      </c>
      <c r="N236" s="128">
        <v>45352</v>
      </c>
      <c r="O236" s="128">
        <v>45353</v>
      </c>
      <c r="P236" s="128">
        <v>45354</v>
      </c>
      <c r="S236" s="127" t="e">
        <f>#REF!+3</f>
        <v>#REF!</v>
      </c>
      <c r="T236" s="127" t="e">
        <f t="shared" si="2"/>
        <v>#REF!</v>
      </c>
      <c r="U236" s="127" t="e">
        <f t="shared" si="2"/>
        <v>#REF!</v>
      </c>
      <c r="W236" s="140">
        <f t="shared" si="3"/>
        <v>1</v>
      </c>
    </row>
    <row r="237" spans="1:30" ht="15" hidden="1" customHeight="1" x14ac:dyDescent="0.25">
      <c r="A237" s="70">
        <v>6</v>
      </c>
      <c r="B237" s="128">
        <f t="array" ref="B237:H237">Günler+DATE(CalYear,MONTH($B$229),1)-WEEKDAY(DATE(CalYear,MONTH($B$229),1),(WeekStart="Pazartesi")+1)+$A237*7-6</f>
        <v>45327</v>
      </c>
      <c r="C237" s="128">
        <v>45328</v>
      </c>
      <c r="D237" s="128">
        <v>45329</v>
      </c>
      <c r="E237" s="128">
        <v>45330</v>
      </c>
      <c r="F237" s="128">
        <v>45331</v>
      </c>
      <c r="G237" s="128">
        <v>45332</v>
      </c>
      <c r="H237" s="128">
        <v>45333</v>
      </c>
      <c r="I237" s="70"/>
      <c r="J237" s="128">
        <f t="array" ref="J237:P237">Günler+DATE(CalYear,MONTH($J$229),1)-WEEKDAY(DATE(CalYear,MONTH($J$229),1),(WeekStart="Pazartesi")+1)+$A237*7-6</f>
        <v>45355</v>
      </c>
      <c r="K237" s="128">
        <v>45356</v>
      </c>
      <c r="L237" s="128">
        <v>45357</v>
      </c>
      <c r="M237" s="128">
        <v>45358</v>
      </c>
      <c r="N237" s="128">
        <v>45359</v>
      </c>
      <c r="O237" s="128">
        <v>45360</v>
      </c>
      <c r="P237" s="128">
        <v>45361</v>
      </c>
    </row>
    <row r="238" spans="1:30" ht="15" hidden="1" customHeight="1" x14ac:dyDescent="0.25">
      <c r="A238" s="70"/>
      <c r="B238" s="70"/>
      <c r="C238" s="70"/>
      <c r="D238" s="70"/>
      <c r="E238" s="70"/>
      <c r="F238" s="70"/>
      <c r="G238" s="70"/>
      <c r="H238" s="70"/>
      <c r="I238" s="70"/>
      <c r="J238" s="70"/>
      <c r="K238" s="70"/>
      <c r="L238" s="70"/>
      <c r="M238" s="70"/>
      <c r="N238" s="70"/>
      <c r="O238" s="70"/>
      <c r="P238" s="70"/>
    </row>
    <row r="239" spans="1:30" ht="15" hidden="1" customHeight="1" x14ac:dyDescent="0.25">
      <c r="A239" s="70"/>
      <c r="B239" s="243">
        <f>DATE(CalYear,3,1)</f>
        <v>45352</v>
      </c>
      <c r="C239" s="243"/>
      <c r="D239" s="243"/>
      <c r="E239" s="243"/>
      <c r="F239" s="243"/>
      <c r="G239" s="243"/>
      <c r="H239" s="243"/>
      <c r="I239" s="70"/>
      <c r="J239" s="243">
        <f>DATE(CalYear,4,1)</f>
        <v>45383</v>
      </c>
      <c r="K239" s="243"/>
      <c r="L239" s="243"/>
      <c r="M239" s="243"/>
      <c r="N239" s="243"/>
      <c r="O239" s="243"/>
      <c r="P239" s="243"/>
    </row>
    <row r="240" spans="1:30" ht="15" hidden="1" customHeight="1" x14ac:dyDescent="0.25">
      <c r="A240" s="70"/>
      <c r="B240" s="244" t="str">
        <f>UPPER(TEXT(B239,"AAAA"))</f>
        <v>MART</v>
      </c>
      <c r="C240" s="244"/>
      <c r="D240" s="244"/>
      <c r="E240" s="244"/>
      <c r="F240" s="244"/>
      <c r="G240" s="244"/>
      <c r="H240" s="244"/>
      <c r="I240" s="123"/>
      <c r="J240" s="244" t="str">
        <f>UPPER(TEXT(J239,"AAAA"))</f>
        <v>NİSAN</v>
      </c>
      <c r="K240" s="244"/>
      <c r="L240" s="244"/>
      <c r="M240" s="244"/>
      <c r="N240" s="244"/>
      <c r="O240" s="244"/>
      <c r="P240" s="244"/>
      <c r="R240" s="129"/>
      <c r="S240" s="129"/>
      <c r="T240" s="129"/>
      <c r="U240" s="129"/>
      <c r="V240" s="129"/>
      <c r="W240" s="141"/>
      <c r="X240" s="129"/>
      <c r="Y240" s="129"/>
      <c r="Z240" s="129"/>
      <c r="AA240" s="129"/>
      <c r="AB240" s="129"/>
      <c r="AC240" s="129"/>
      <c r="AD240" s="129"/>
    </row>
    <row r="241" spans="1:30" ht="15" hidden="1" customHeight="1" x14ac:dyDescent="0.25">
      <c r="A241" s="123"/>
      <c r="B241" s="124" t="str">
        <f t="shared" ref="B241:H241" si="4">CHOOSE(COLUMN(A$2)+(WeekStart="Pazartesi"),"PZ","PT","SA","ÇA","PE","CU","CT","PZ")</f>
        <v>PT</v>
      </c>
      <c r="C241" s="124" t="str">
        <f t="shared" si="4"/>
        <v>SA</v>
      </c>
      <c r="D241" s="124" t="str">
        <f t="shared" si="4"/>
        <v>ÇA</v>
      </c>
      <c r="E241" s="124" t="str">
        <f t="shared" si="4"/>
        <v>PE</v>
      </c>
      <c r="F241" s="124" t="str">
        <f t="shared" si="4"/>
        <v>CU</v>
      </c>
      <c r="G241" s="124" t="str">
        <f t="shared" si="4"/>
        <v>CT</v>
      </c>
      <c r="H241" s="124" t="str">
        <f t="shared" si="4"/>
        <v>PZ</v>
      </c>
      <c r="I241" s="123"/>
      <c r="J241" s="124" t="str">
        <f t="shared" ref="J241:P241" si="5">CHOOSE(COLUMN(A$2)+(WeekStart="Pazartesi"),"PZ","PT","SA","ÇA","PE","CU","CT","PZ")</f>
        <v>PT</v>
      </c>
      <c r="K241" s="124" t="str">
        <f t="shared" si="5"/>
        <v>SA</v>
      </c>
      <c r="L241" s="124" t="str">
        <f t="shared" si="5"/>
        <v>ÇA</v>
      </c>
      <c r="M241" s="124" t="str">
        <f t="shared" si="5"/>
        <v>PE</v>
      </c>
      <c r="N241" s="124" t="str">
        <f t="shared" si="5"/>
        <v>CU</v>
      </c>
      <c r="O241" s="124" t="str">
        <f t="shared" si="5"/>
        <v>CT</v>
      </c>
      <c r="P241" s="124" t="str">
        <f t="shared" si="5"/>
        <v>PZ</v>
      </c>
      <c r="R241" s="130"/>
      <c r="S241" s="130"/>
      <c r="T241" s="130"/>
      <c r="U241" s="130"/>
      <c r="V241" s="130"/>
      <c r="W241" s="142"/>
      <c r="X241" s="130"/>
      <c r="Y241" s="130"/>
      <c r="Z241" s="130"/>
      <c r="AA241" s="130"/>
      <c r="AB241" s="130"/>
      <c r="AC241" s="130"/>
      <c r="AD241" s="130"/>
    </row>
    <row r="242" spans="1:30" ht="15" hidden="1" customHeight="1" x14ac:dyDescent="0.25">
      <c r="A242" s="70"/>
      <c r="B242" s="126">
        <f t="array" ref="B242:H242">Günler+DATE(CalYear,MONTH($B$239),1)-WEEKDAY(DATE(CalYear,MONTH($B$239),1),(WeekStart="Pazartesi")+1)+$A232*7-6</f>
        <v>45348</v>
      </c>
      <c r="C242" s="126">
        <v>45349</v>
      </c>
      <c r="D242" s="126">
        <v>45350</v>
      </c>
      <c r="E242" s="126">
        <v>45351</v>
      </c>
      <c r="F242" s="126">
        <v>45352</v>
      </c>
      <c r="G242" s="126">
        <v>45353</v>
      </c>
      <c r="H242" s="126">
        <v>45354</v>
      </c>
      <c r="J242" s="126">
        <f t="array" ref="J242:P242">Günler+DATE(CalYear,MONTH($J$239),1)-WEEKDAY(DATE(CalYear,MONTH($J$239),1),(WeekStart="Pazartesi")+1)+$A232*7-6</f>
        <v>45383</v>
      </c>
      <c r="K242" s="126">
        <v>45384</v>
      </c>
      <c r="L242" s="126">
        <v>45385</v>
      </c>
      <c r="M242" s="126">
        <v>45386</v>
      </c>
      <c r="N242" s="126">
        <v>45387</v>
      </c>
      <c r="O242" s="126">
        <v>45388</v>
      </c>
      <c r="P242" s="126">
        <v>45389</v>
      </c>
      <c r="R242" s="130"/>
      <c r="S242" s="130"/>
      <c r="T242" s="130"/>
      <c r="U242" s="130"/>
      <c r="V242" s="130"/>
      <c r="W242" s="142"/>
      <c r="X242" s="130"/>
      <c r="Y242" s="130"/>
      <c r="Z242" s="130"/>
      <c r="AA242" s="130"/>
      <c r="AB242" s="130"/>
      <c r="AC242" s="130"/>
      <c r="AD242" s="130"/>
    </row>
    <row r="243" spans="1:30" ht="15" hidden="1" customHeight="1" x14ac:dyDescent="0.25">
      <c r="A243" s="70"/>
      <c r="B243" s="128">
        <f t="array" ref="B243:H243">Günler+DATE(CalYear,MONTH($B$239),1)-WEEKDAY(DATE(CalYear,MONTH($B$239),1),(WeekStart="Pazartesi")+1)+$A233*7-6</f>
        <v>45355</v>
      </c>
      <c r="C243" s="128">
        <v>45356</v>
      </c>
      <c r="D243" s="128">
        <v>45357</v>
      </c>
      <c r="E243" s="128">
        <v>45358</v>
      </c>
      <c r="F243" s="128">
        <v>45359</v>
      </c>
      <c r="G243" s="128">
        <v>45360</v>
      </c>
      <c r="H243" s="128">
        <v>45361</v>
      </c>
      <c r="I243" s="70"/>
      <c r="J243" s="128">
        <f t="array" ref="J243:P243">Günler+DATE(CalYear,MONTH($J$239),1)-WEEKDAY(DATE(CalYear,MONTH($J$239),1),(WeekStart="Pazartesi")+1)+$A233*7-6</f>
        <v>45390</v>
      </c>
      <c r="K243" s="128">
        <v>45391</v>
      </c>
      <c r="L243" s="128">
        <v>45392</v>
      </c>
      <c r="M243" s="128">
        <v>45393</v>
      </c>
      <c r="N243" s="128">
        <v>45394</v>
      </c>
      <c r="O243" s="128">
        <v>45395</v>
      </c>
      <c r="P243" s="128">
        <v>45396</v>
      </c>
      <c r="R243" s="130"/>
      <c r="S243" s="130"/>
      <c r="T243" s="130"/>
      <c r="U243" s="130"/>
      <c r="V243" s="130"/>
      <c r="W243" s="142"/>
      <c r="X243" s="130"/>
      <c r="Y243" s="130"/>
      <c r="Z243" s="130"/>
      <c r="AA243" s="130"/>
      <c r="AB243" s="130"/>
      <c r="AC243" s="130"/>
      <c r="AD243" s="130"/>
    </row>
    <row r="244" spans="1:30" ht="15" hidden="1" customHeight="1" x14ac:dyDescent="0.25">
      <c r="A244" s="70"/>
      <c r="B244" s="128">
        <f t="array" ref="B244:H244">Günler+DATE(CalYear,MONTH($B$239),1)-WEEKDAY(DATE(CalYear,MONTH($B$239),1),(WeekStart="Pazartesi")+1)+$A234*7-6</f>
        <v>45362</v>
      </c>
      <c r="C244" s="128">
        <v>45363</v>
      </c>
      <c r="D244" s="128">
        <v>45364</v>
      </c>
      <c r="E244" s="128">
        <v>45365</v>
      </c>
      <c r="F244" s="128">
        <v>45366</v>
      </c>
      <c r="G244" s="128">
        <v>45367</v>
      </c>
      <c r="H244" s="128">
        <v>45368</v>
      </c>
      <c r="I244" s="70"/>
      <c r="J244" s="128">
        <f t="array" ref="J244:P244">Günler+DATE(CalYear,MONTH($J$239),1)-WEEKDAY(DATE(CalYear,MONTH($J$239),1),(WeekStart="Pazartesi")+1)+$A234*7-6</f>
        <v>45397</v>
      </c>
      <c r="K244" s="128">
        <v>45398</v>
      </c>
      <c r="L244" s="128">
        <v>45399</v>
      </c>
      <c r="M244" s="128">
        <v>45400</v>
      </c>
      <c r="N244" s="128">
        <v>45401</v>
      </c>
      <c r="O244" s="128">
        <v>45402</v>
      </c>
      <c r="P244" s="128">
        <v>45403</v>
      </c>
      <c r="R244" s="130"/>
      <c r="S244" s="130"/>
      <c r="T244" s="130"/>
      <c r="U244" s="130"/>
      <c r="W244" s="142"/>
    </row>
    <row r="245" spans="1:30" ht="15" hidden="1" customHeight="1" x14ac:dyDescent="0.25">
      <c r="A245" s="70"/>
      <c r="B245" s="128">
        <f t="array" ref="B245:H245">Günler+DATE(CalYear,MONTH($B$239),1)-WEEKDAY(DATE(CalYear,MONTH($B$239),1),(WeekStart="Pazartesi")+1)+$A235*7-6</f>
        <v>45369</v>
      </c>
      <c r="C245" s="128">
        <v>45370</v>
      </c>
      <c r="D245" s="128">
        <v>45371</v>
      </c>
      <c r="E245" s="128">
        <v>45372</v>
      </c>
      <c r="F245" s="128">
        <v>45373</v>
      </c>
      <c r="G245" s="128">
        <v>45374</v>
      </c>
      <c r="H245" s="128">
        <v>45375</v>
      </c>
      <c r="I245" s="70"/>
      <c r="J245" s="128">
        <f t="array" ref="J245:P245">Günler+DATE(CalYear,MONTH($J$239),1)-WEEKDAY(DATE(CalYear,MONTH($J$239),1),(WeekStart="Pazartesi")+1)+$A235*7-6</f>
        <v>45404</v>
      </c>
      <c r="K245" s="128">
        <v>45405</v>
      </c>
      <c r="L245" s="128">
        <v>45406</v>
      </c>
      <c r="M245" s="128">
        <v>45407</v>
      </c>
      <c r="N245" s="128">
        <v>45408</v>
      </c>
      <c r="O245" s="128">
        <v>45409</v>
      </c>
      <c r="P245" s="128">
        <v>45410</v>
      </c>
      <c r="R245" s="130"/>
      <c r="S245" s="130"/>
      <c r="T245" s="130"/>
      <c r="U245" s="130"/>
      <c r="W245" s="142"/>
    </row>
    <row r="246" spans="1:30" ht="15" hidden="1" customHeight="1" x14ac:dyDescent="0.25">
      <c r="A246" s="70"/>
      <c r="B246" s="128">
        <f t="array" ref="B246:H246">Günler+DATE(CalYear,MONTH($B$239),1)-WEEKDAY(DATE(CalYear,MONTH($B$239),1),(WeekStart="Pazartesi")+1)+$A236*7-6</f>
        <v>45376</v>
      </c>
      <c r="C246" s="128">
        <v>45377</v>
      </c>
      <c r="D246" s="128">
        <v>45378</v>
      </c>
      <c r="E246" s="128">
        <v>45379</v>
      </c>
      <c r="F246" s="128">
        <v>45380</v>
      </c>
      <c r="G246" s="128">
        <v>45381</v>
      </c>
      <c r="H246" s="128">
        <v>45382</v>
      </c>
      <c r="I246" s="70"/>
      <c r="J246" s="128">
        <f t="array" ref="J246:P246">Günler+DATE(CalYear,MONTH($J$239),1)-WEEKDAY(DATE(CalYear,MONTH($J$239),1),(WeekStart="Pazartesi")+1)+$A236*7-6</f>
        <v>45411</v>
      </c>
      <c r="K246" s="128">
        <v>45412</v>
      </c>
      <c r="L246" s="128">
        <v>45413</v>
      </c>
      <c r="M246" s="128">
        <v>45414</v>
      </c>
      <c r="N246" s="128">
        <v>45415</v>
      </c>
      <c r="O246" s="128">
        <v>45416</v>
      </c>
      <c r="P246" s="128">
        <v>45417</v>
      </c>
      <c r="R246" s="130"/>
      <c r="S246" s="130"/>
      <c r="T246" s="130"/>
      <c r="U246" s="130"/>
      <c r="W246" s="142"/>
    </row>
    <row r="247" spans="1:30" ht="15" hidden="1" customHeight="1" x14ac:dyDescent="0.25">
      <c r="A247" s="70"/>
      <c r="B247" s="128">
        <f t="array" ref="B247:H247">Günler+DATE(CalYear,MONTH($B$239),1)-WEEKDAY(DATE(CalYear,MONTH($B$239),1),(WeekStart="Pazartesi")+1)+$A237*7-6</f>
        <v>45383</v>
      </c>
      <c r="C247" s="128">
        <v>45384</v>
      </c>
      <c r="D247" s="128">
        <v>45385</v>
      </c>
      <c r="E247" s="128">
        <v>45386</v>
      </c>
      <c r="F247" s="128">
        <v>45387</v>
      </c>
      <c r="G247" s="128">
        <v>45388</v>
      </c>
      <c r="H247" s="128">
        <v>45389</v>
      </c>
      <c r="I247" s="70"/>
      <c r="J247" s="128">
        <f t="array" ref="J247:P247">Günler+DATE(CalYear,MONTH($J$239),1)-WEEKDAY(DATE(CalYear,MONTH($J$239),1),(WeekStart="Pazartesi")+1)+$A237*7-6</f>
        <v>45418</v>
      </c>
      <c r="K247" s="128">
        <v>45419</v>
      </c>
      <c r="L247" s="128">
        <v>45420</v>
      </c>
      <c r="M247" s="128">
        <v>45421</v>
      </c>
      <c r="N247" s="128">
        <v>45422</v>
      </c>
      <c r="O247" s="128">
        <v>45423</v>
      </c>
      <c r="P247" s="128">
        <v>45424</v>
      </c>
    </row>
    <row r="248" spans="1:30" ht="15" hidden="1" customHeight="1" x14ac:dyDescent="0.25">
      <c r="A248" s="70"/>
      <c r="B248" s="70"/>
      <c r="C248" s="70"/>
      <c r="D248" s="70"/>
      <c r="E248" s="70"/>
      <c r="F248" s="70"/>
      <c r="G248" s="70"/>
      <c r="H248" s="70"/>
      <c r="I248" s="70"/>
      <c r="J248" s="70"/>
      <c r="K248" s="70"/>
      <c r="L248" s="70"/>
      <c r="M248" s="70"/>
      <c r="N248" s="70"/>
      <c r="O248" s="70"/>
      <c r="P248" s="70"/>
    </row>
    <row r="249" spans="1:30" ht="15" hidden="1" customHeight="1" x14ac:dyDescent="0.25">
      <c r="A249" s="70"/>
      <c r="B249" s="243">
        <f>DATE(CalYear,5,1)</f>
        <v>45413</v>
      </c>
      <c r="C249" s="243"/>
      <c r="D249" s="243"/>
      <c r="E249" s="243"/>
      <c r="F249" s="243"/>
      <c r="G249" s="243"/>
      <c r="H249" s="243"/>
      <c r="I249" s="70"/>
      <c r="J249" s="243">
        <f>DATE(CalYear,6,1)</f>
        <v>45444</v>
      </c>
      <c r="K249" s="243"/>
      <c r="L249" s="243"/>
      <c r="M249" s="243"/>
      <c r="N249" s="243"/>
      <c r="O249" s="243"/>
      <c r="P249" s="243"/>
    </row>
    <row r="250" spans="1:30" ht="15" hidden="1" customHeight="1" x14ac:dyDescent="0.25">
      <c r="A250" s="123"/>
      <c r="B250" s="244" t="str">
        <f>UPPER(TEXT(B249,"AAAA"))</f>
        <v>MAYIS</v>
      </c>
      <c r="C250" s="244"/>
      <c r="D250" s="244"/>
      <c r="E250" s="244"/>
      <c r="F250" s="244"/>
      <c r="G250" s="244"/>
      <c r="H250" s="244"/>
      <c r="I250" s="123"/>
      <c r="J250" s="244" t="str">
        <f>UPPER(TEXT(J249,"AAAA"))</f>
        <v>HAZİRAN</v>
      </c>
      <c r="K250" s="244"/>
      <c r="L250" s="244"/>
      <c r="M250" s="244"/>
      <c r="N250" s="244"/>
      <c r="O250" s="244"/>
      <c r="P250" s="244"/>
    </row>
    <row r="251" spans="1:30" ht="15" hidden="1" customHeight="1" x14ac:dyDescent="0.25">
      <c r="A251" s="123"/>
      <c r="B251" s="124" t="str">
        <f t="shared" ref="B251:H251" si="6">CHOOSE(COLUMN(A$2)+(WeekStart="Pazartesi"),"PZ","PT","SA","ÇA","PE","CU","CT","PZ")</f>
        <v>PT</v>
      </c>
      <c r="C251" s="124" t="str">
        <f t="shared" si="6"/>
        <v>SA</v>
      </c>
      <c r="D251" s="124" t="str">
        <f t="shared" si="6"/>
        <v>ÇA</v>
      </c>
      <c r="E251" s="124" t="str">
        <f t="shared" si="6"/>
        <v>PE</v>
      </c>
      <c r="F251" s="124" t="str">
        <f t="shared" si="6"/>
        <v>CU</v>
      </c>
      <c r="G251" s="124" t="str">
        <f t="shared" si="6"/>
        <v>CT</v>
      </c>
      <c r="H251" s="124" t="str">
        <f t="shared" si="6"/>
        <v>PZ</v>
      </c>
      <c r="I251" s="123"/>
      <c r="J251" s="124" t="str">
        <f t="shared" ref="J251:P251" si="7">CHOOSE(COLUMN(A$2)+(WeekStart="Pazartesi"),"PZ","PT","SA","ÇA","PE","CU","CT","PZ")</f>
        <v>PT</v>
      </c>
      <c r="K251" s="124" t="str">
        <f t="shared" si="7"/>
        <v>SA</v>
      </c>
      <c r="L251" s="124" t="str">
        <f t="shared" si="7"/>
        <v>ÇA</v>
      </c>
      <c r="M251" s="124" t="str">
        <f t="shared" si="7"/>
        <v>PE</v>
      </c>
      <c r="N251" s="124" t="str">
        <f t="shared" si="7"/>
        <v>CU</v>
      </c>
      <c r="O251" s="124" t="str">
        <f t="shared" si="7"/>
        <v>CT</v>
      </c>
      <c r="P251" s="124" t="str">
        <f t="shared" si="7"/>
        <v>PZ</v>
      </c>
    </row>
    <row r="252" spans="1:30" ht="15" hidden="1" customHeight="1" x14ac:dyDescent="0.25">
      <c r="A252" s="54">
        <v>1</v>
      </c>
      <c r="B252" s="126">
        <f t="array" ref="B252:H252">Günler+DATE(CalYear,MONTH($B$249),1)-WEEKDAY(DATE(CalYear,MONTH($B$249),1),(WeekStart="Pazartesi")+1)+$A252*7-6</f>
        <v>45411</v>
      </c>
      <c r="C252" s="126">
        <v>45412</v>
      </c>
      <c r="D252" s="126">
        <v>45413</v>
      </c>
      <c r="E252" s="126">
        <v>45414</v>
      </c>
      <c r="F252" s="126">
        <v>45415</v>
      </c>
      <c r="G252" s="126">
        <v>45416</v>
      </c>
      <c r="H252" s="126">
        <v>45417</v>
      </c>
      <c r="J252" s="126">
        <f t="array" ref="J252:P252">Günler+DATE(CalYear,MONTH($J$249),1)-WEEKDAY(DATE(CalYear,MONTH($J$249),1),(WeekStart="Pazartesi")+1)+$A252*7-6</f>
        <v>45439</v>
      </c>
      <c r="K252" s="126">
        <v>45440</v>
      </c>
      <c r="L252" s="126">
        <v>45441</v>
      </c>
      <c r="M252" s="126">
        <v>45442</v>
      </c>
      <c r="N252" s="126">
        <v>45443</v>
      </c>
      <c r="O252" s="126">
        <v>45444</v>
      </c>
      <c r="P252" s="126">
        <v>45445</v>
      </c>
    </row>
    <row r="253" spans="1:30" ht="15" hidden="1" customHeight="1" x14ac:dyDescent="0.25">
      <c r="A253" s="70">
        <v>2</v>
      </c>
      <c r="B253" s="128">
        <f t="array" ref="B253:H253">Günler+DATE(CalYear,MONTH($B$249),1)-WEEKDAY(DATE(CalYear,MONTH($B$249),1),(WeekStart="Pazartesi")+1)+$A253*7-6</f>
        <v>45418</v>
      </c>
      <c r="C253" s="128">
        <v>45419</v>
      </c>
      <c r="D253" s="128">
        <v>45420</v>
      </c>
      <c r="E253" s="128">
        <v>45421</v>
      </c>
      <c r="F253" s="128">
        <v>45422</v>
      </c>
      <c r="G253" s="128">
        <v>45423</v>
      </c>
      <c r="H253" s="128">
        <v>45424</v>
      </c>
      <c r="I253" s="70"/>
      <c r="J253" s="128">
        <f t="array" ref="J253:P253">Günler+DATE(CalYear,MONTH($J$249),1)-WEEKDAY(DATE(CalYear,MONTH($J$249),1),(WeekStart="Pazartesi")+1)+$A253*7-6</f>
        <v>45446</v>
      </c>
      <c r="K253" s="128">
        <v>45447</v>
      </c>
      <c r="L253" s="128">
        <v>45448</v>
      </c>
      <c r="M253" s="128">
        <v>45449</v>
      </c>
      <c r="N253" s="128">
        <v>45450</v>
      </c>
      <c r="O253" s="128">
        <v>45451</v>
      </c>
      <c r="P253" s="128">
        <v>45452</v>
      </c>
    </row>
    <row r="254" spans="1:30" ht="15" hidden="1" customHeight="1" x14ac:dyDescent="0.25">
      <c r="A254" s="70">
        <v>3</v>
      </c>
      <c r="B254" s="128">
        <f t="array" ref="B254:H254">Günler+DATE(CalYear,MONTH($B$249),1)-WEEKDAY(DATE(CalYear,MONTH($B$249),1),(WeekStart="Pazartesi")+1)+$A254*7-6</f>
        <v>45425</v>
      </c>
      <c r="C254" s="128">
        <v>45426</v>
      </c>
      <c r="D254" s="128">
        <v>45427</v>
      </c>
      <c r="E254" s="128">
        <v>45428</v>
      </c>
      <c r="F254" s="128">
        <v>45429</v>
      </c>
      <c r="G254" s="128">
        <v>45430</v>
      </c>
      <c r="H254" s="128">
        <v>45431</v>
      </c>
      <c r="I254" s="70"/>
      <c r="J254" s="128">
        <f t="array" ref="J254:P254">Günler+DATE(CalYear,MONTH($J$249),1)-WEEKDAY(DATE(CalYear,MONTH($J$249),1),(WeekStart="Pazartesi")+1)+$A254*7-6</f>
        <v>45453</v>
      </c>
      <c r="K254" s="128">
        <v>45454</v>
      </c>
      <c r="L254" s="128">
        <v>45455</v>
      </c>
      <c r="M254" s="128">
        <v>45456</v>
      </c>
      <c r="N254" s="128">
        <v>45457</v>
      </c>
      <c r="O254" s="128">
        <v>45458</v>
      </c>
      <c r="P254" s="128">
        <v>45459</v>
      </c>
    </row>
    <row r="255" spans="1:30" ht="15" hidden="1" customHeight="1" x14ac:dyDescent="0.25">
      <c r="A255" s="70">
        <v>4</v>
      </c>
      <c r="B255" s="128">
        <f t="array" ref="B255:H255">Günler+DATE(CalYear,MONTH($B$249),1)-WEEKDAY(DATE(CalYear,MONTH($B$249),1),(WeekStart="Pazartesi")+1)+$A255*7-6</f>
        <v>45432</v>
      </c>
      <c r="C255" s="128">
        <v>45433</v>
      </c>
      <c r="D255" s="128">
        <v>45434</v>
      </c>
      <c r="E255" s="128">
        <v>45435</v>
      </c>
      <c r="F255" s="128">
        <v>45436</v>
      </c>
      <c r="G255" s="128">
        <v>45437</v>
      </c>
      <c r="H255" s="128">
        <v>45438</v>
      </c>
      <c r="I255" s="70"/>
      <c r="J255" s="128">
        <f t="array" ref="J255:P255">Günler+DATE(CalYear,MONTH($J$249),1)-WEEKDAY(DATE(CalYear,MONTH($J$249),1),(WeekStart="Pazartesi")+1)+$A255*7-6</f>
        <v>45460</v>
      </c>
      <c r="K255" s="128">
        <v>45461</v>
      </c>
      <c r="L255" s="128">
        <v>45462</v>
      </c>
      <c r="M255" s="128">
        <v>45463</v>
      </c>
      <c r="N255" s="128">
        <v>45464</v>
      </c>
      <c r="O255" s="128">
        <v>45465</v>
      </c>
      <c r="P255" s="128">
        <v>45466</v>
      </c>
    </row>
    <row r="256" spans="1:30" ht="15" hidden="1" customHeight="1" x14ac:dyDescent="0.25">
      <c r="A256" s="70">
        <v>5</v>
      </c>
      <c r="B256" s="128">
        <f t="array" ref="B256:H256">Günler+DATE(CalYear,MONTH($B$249),1)-WEEKDAY(DATE(CalYear,MONTH($B$249),1),(WeekStart="Pazartesi")+1)+$A256*7-6</f>
        <v>45439</v>
      </c>
      <c r="C256" s="128">
        <v>45440</v>
      </c>
      <c r="D256" s="128">
        <v>45441</v>
      </c>
      <c r="E256" s="128">
        <v>45442</v>
      </c>
      <c r="F256" s="128">
        <v>45443</v>
      </c>
      <c r="G256" s="128">
        <v>45444</v>
      </c>
      <c r="H256" s="128">
        <v>45445</v>
      </c>
      <c r="I256" s="70"/>
      <c r="J256" s="128">
        <f t="array" ref="J256:P256">Günler+DATE(CalYear,MONTH($J$249),1)-WEEKDAY(DATE(CalYear,MONTH($J$249),1),(WeekStart="Pazartesi")+1)+$A256*7-6</f>
        <v>45467</v>
      </c>
      <c r="K256" s="128">
        <v>45468</v>
      </c>
      <c r="L256" s="128">
        <v>45469</v>
      </c>
      <c r="M256" s="128">
        <v>45470</v>
      </c>
      <c r="N256" s="128">
        <v>45471</v>
      </c>
      <c r="O256" s="128">
        <v>45472</v>
      </c>
      <c r="P256" s="128">
        <v>45473</v>
      </c>
    </row>
    <row r="257" spans="1:16" ht="15" hidden="1" customHeight="1" x14ac:dyDescent="0.25">
      <c r="A257" s="70">
        <v>6</v>
      </c>
      <c r="B257" s="128">
        <f t="array" ref="B257:H257">Günler+DATE(CalYear,MONTH($B$249),1)-WEEKDAY(DATE(CalYear,MONTH($B$249),1),(WeekStart="Pazartesi")+1)+$A257*7-6</f>
        <v>45446</v>
      </c>
      <c r="C257" s="128">
        <v>45447</v>
      </c>
      <c r="D257" s="128">
        <v>45448</v>
      </c>
      <c r="E257" s="128">
        <v>45449</v>
      </c>
      <c r="F257" s="128">
        <v>45450</v>
      </c>
      <c r="G257" s="128">
        <v>45451</v>
      </c>
      <c r="H257" s="128">
        <v>45452</v>
      </c>
      <c r="I257" s="70"/>
      <c r="J257" s="128">
        <f t="array" ref="J257:P257">Günler+DATE(CalYear,MONTH($J$249),1)-WEEKDAY(DATE(CalYear,MONTH($J$249),1),(WeekStart="Pazartesi")+1)+$A257*7-6</f>
        <v>45474</v>
      </c>
      <c r="K257" s="128">
        <v>45475</v>
      </c>
      <c r="L257" s="128">
        <v>45476</v>
      </c>
      <c r="M257" s="128">
        <v>45477</v>
      </c>
      <c r="N257" s="128">
        <v>45478</v>
      </c>
      <c r="O257" s="128">
        <v>45479</v>
      </c>
      <c r="P257" s="128">
        <v>45480</v>
      </c>
    </row>
    <row r="258" spans="1:16" ht="15" hidden="1" customHeight="1" x14ac:dyDescent="0.25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</row>
    <row r="259" spans="1:16" ht="15" hidden="1" customHeight="1" x14ac:dyDescent="0.25">
      <c r="A259" s="70"/>
      <c r="B259" s="243">
        <f>DATE(CalYear,7,1)</f>
        <v>45474</v>
      </c>
      <c r="C259" s="243"/>
      <c r="D259" s="243"/>
      <c r="E259" s="243"/>
      <c r="F259" s="243"/>
      <c r="G259" s="243"/>
      <c r="H259" s="243"/>
      <c r="I259" s="70"/>
      <c r="J259" s="243">
        <f>DATE(CalYear,8,1)</f>
        <v>45505</v>
      </c>
      <c r="K259" s="243"/>
      <c r="L259" s="243"/>
      <c r="M259" s="243"/>
      <c r="N259" s="243"/>
      <c r="O259" s="243"/>
      <c r="P259" s="243"/>
    </row>
    <row r="260" spans="1:16" ht="15" hidden="1" customHeight="1" x14ac:dyDescent="0.25">
      <c r="A260" s="70"/>
      <c r="B260" s="244" t="str">
        <f>UPPER(TEXT(B259,"AAAA"))</f>
        <v>TEMMUZ</v>
      </c>
      <c r="C260" s="244"/>
      <c r="D260" s="244"/>
      <c r="E260" s="244"/>
      <c r="F260" s="244"/>
      <c r="G260" s="244"/>
      <c r="H260" s="244"/>
      <c r="I260" s="123"/>
      <c r="J260" s="244" t="str">
        <f>UPPER(TEXT(J259,"AAAA"))</f>
        <v>AĞUSTOS</v>
      </c>
      <c r="K260" s="244"/>
      <c r="L260" s="244"/>
      <c r="M260" s="244"/>
      <c r="N260" s="244"/>
      <c r="O260" s="244"/>
      <c r="P260" s="244"/>
    </row>
    <row r="261" spans="1:16" ht="15" hidden="1" customHeight="1" x14ac:dyDescent="0.25">
      <c r="A261" s="123"/>
      <c r="B261" s="124" t="str">
        <f t="shared" ref="B261:H261" si="8">CHOOSE(COLUMN(A$2)+(WeekStart="Pazartesi"),"PZ","PT","SA","ÇA","PE","CU","CT","PZ")</f>
        <v>PT</v>
      </c>
      <c r="C261" s="124" t="str">
        <f t="shared" si="8"/>
        <v>SA</v>
      </c>
      <c r="D261" s="124" t="str">
        <f t="shared" si="8"/>
        <v>ÇA</v>
      </c>
      <c r="E261" s="124" t="str">
        <f t="shared" si="8"/>
        <v>PE</v>
      </c>
      <c r="F261" s="124" t="str">
        <f t="shared" si="8"/>
        <v>CU</v>
      </c>
      <c r="G261" s="124" t="str">
        <f t="shared" si="8"/>
        <v>CT</v>
      </c>
      <c r="H261" s="124" t="str">
        <f t="shared" si="8"/>
        <v>PZ</v>
      </c>
      <c r="I261" s="123"/>
      <c r="J261" s="124" t="str">
        <f t="shared" ref="J261:P261" si="9">CHOOSE(COLUMN(A$2)+(WeekStart="Pazartesi"),"PZ","PT","SA","ÇA","PE","CU","CT","PZ")</f>
        <v>PT</v>
      </c>
      <c r="K261" s="124" t="str">
        <f t="shared" si="9"/>
        <v>SA</v>
      </c>
      <c r="L261" s="124" t="str">
        <f t="shared" si="9"/>
        <v>ÇA</v>
      </c>
      <c r="M261" s="124" t="str">
        <f t="shared" si="9"/>
        <v>PE</v>
      </c>
      <c r="N261" s="124" t="str">
        <f t="shared" si="9"/>
        <v>CU</v>
      </c>
      <c r="O261" s="124" t="str">
        <f t="shared" si="9"/>
        <v>CT</v>
      </c>
      <c r="P261" s="124" t="str">
        <f t="shared" si="9"/>
        <v>PZ</v>
      </c>
    </row>
    <row r="262" spans="1:16" ht="15" hidden="1" customHeight="1" x14ac:dyDescent="0.25">
      <c r="A262" s="70"/>
      <c r="B262" s="126">
        <f t="array" ref="B262:H262">Günler+DATE(CalYear,MONTH($B$259),1)-WEEKDAY(DATE(CalYear,MONTH($B$259),1),(WeekStart="Pazartesi")+1)+$A252*7-6</f>
        <v>45474</v>
      </c>
      <c r="C262" s="126">
        <v>45475</v>
      </c>
      <c r="D262" s="126">
        <v>45476</v>
      </c>
      <c r="E262" s="126">
        <v>45477</v>
      </c>
      <c r="F262" s="126">
        <v>45478</v>
      </c>
      <c r="G262" s="126">
        <v>45479</v>
      </c>
      <c r="H262" s="126">
        <v>45480</v>
      </c>
      <c r="J262" s="126">
        <f t="array" ref="J262:P262">Günler+DATE(CalYear,MONTH($J$259),1)-WEEKDAY(DATE(CalYear,MONTH($J$259),1),(WeekStart="Pazartesi")+1)+$A252*7-6</f>
        <v>45502</v>
      </c>
      <c r="K262" s="126">
        <v>45503</v>
      </c>
      <c r="L262" s="126">
        <v>45504</v>
      </c>
      <c r="M262" s="126">
        <v>45505</v>
      </c>
      <c r="N262" s="126">
        <v>45506</v>
      </c>
      <c r="O262" s="126">
        <v>45507</v>
      </c>
      <c r="P262" s="126">
        <v>45508</v>
      </c>
    </row>
    <row r="263" spans="1:16" ht="15" hidden="1" customHeight="1" x14ac:dyDescent="0.25">
      <c r="A263" s="70"/>
      <c r="B263" s="128">
        <f t="array" ref="B263:H263">Günler+DATE(CalYear,MONTH($B$259),1)-WEEKDAY(DATE(CalYear,MONTH($B$259),1),(WeekStart="Pazartesi")+1)+$A253*7-6</f>
        <v>45481</v>
      </c>
      <c r="C263" s="128">
        <v>45482</v>
      </c>
      <c r="D263" s="128">
        <v>45483</v>
      </c>
      <c r="E263" s="128">
        <v>45484</v>
      </c>
      <c r="F263" s="128">
        <v>45485</v>
      </c>
      <c r="G263" s="128">
        <v>45486</v>
      </c>
      <c r="H263" s="128">
        <v>45487</v>
      </c>
      <c r="I263" s="70"/>
      <c r="J263" s="128">
        <f t="array" ref="J263:P263">Günler+DATE(CalYear,MONTH($J$259),1)-WEEKDAY(DATE(CalYear,MONTH($J$259),1),(WeekStart="Pazartesi")+1)+$A253*7-6</f>
        <v>45509</v>
      </c>
      <c r="K263" s="128">
        <v>45510</v>
      </c>
      <c r="L263" s="128">
        <v>45511</v>
      </c>
      <c r="M263" s="128">
        <v>45512</v>
      </c>
      <c r="N263" s="128">
        <v>45513</v>
      </c>
      <c r="O263" s="128">
        <v>45514</v>
      </c>
      <c r="P263" s="128">
        <v>45515</v>
      </c>
    </row>
    <row r="264" spans="1:16" ht="15" hidden="1" customHeight="1" x14ac:dyDescent="0.25">
      <c r="A264" s="70"/>
      <c r="B264" s="128">
        <f t="array" ref="B264:H264">Günler+DATE(CalYear,MONTH($B$259),1)-WEEKDAY(DATE(CalYear,MONTH($B$259),1),(WeekStart="Pazartesi")+1)+$A254*7-6</f>
        <v>45488</v>
      </c>
      <c r="C264" s="128">
        <v>45489</v>
      </c>
      <c r="D264" s="128">
        <v>45490</v>
      </c>
      <c r="E264" s="128">
        <v>45491</v>
      </c>
      <c r="F264" s="128">
        <v>45492</v>
      </c>
      <c r="G264" s="128">
        <v>45493</v>
      </c>
      <c r="H264" s="128">
        <v>45494</v>
      </c>
      <c r="I264" s="70"/>
      <c r="J264" s="128">
        <f t="array" ref="J264:P264">Günler+DATE(CalYear,MONTH($J$259),1)-WEEKDAY(DATE(CalYear,MONTH($J$259),1),(WeekStart="Pazartesi")+1)+$A254*7-6</f>
        <v>45516</v>
      </c>
      <c r="K264" s="128">
        <v>45517</v>
      </c>
      <c r="L264" s="128">
        <v>45518</v>
      </c>
      <c r="M264" s="128">
        <v>45519</v>
      </c>
      <c r="N264" s="128">
        <v>45520</v>
      </c>
      <c r="O264" s="128">
        <v>45521</v>
      </c>
      <c r="P264" s="128">
        <v>45522</v>
      </c>
    </row>
    <row r="265" spans="1:16" ht="15" hidden="1" customHeight="1" x14ac:dyDescent="0.25">
      <c r="A265" s="70"/>
      <c r="B265" s="128">
        <f t="array" ref="B265:H265">Günler+DATE(CalYear,MONTH($B$259),1)-WEEKDAY(DATE(CalYear,MONTH($B$259),1),(WeekStart="Pazartesi")+1)+$A255*7-6</f>
        <v>45495</v>
      </c>
      <c r="C265" s="128">
        <v>45496</v>
      </c>
      <c r="D265" s="128">
        <v>45497</v>
      </c>
      <c r="E265" s="128">
        <v>45498</v>
      </c>
      <c r="F265" s="128">
        <v>45499</v>
      </c>
      <c r="G265" s="128">
        <v>45500</v>
      </c>
      <c r="H265" s="128">
        <v>45501</v>
      </c>
      <c r="I265" s="70"/>
      <c r="J265" s="128">
        <f t="array" ref="J265:P265">Günler+DATE(CalYear,MONTH($J$259),1)-WEEKDAY(DATE(CalYear,MONTH($J$259),1),(WeekStart="Pazartesi")+1)+$A255*7-6</f>
        <v>45523</v>
      </c>
      <c r="K265" s="128">
        <v>45524</v>
      </c>
      <c r="L265" s="128">
        <v>45525</v>
      </c>
      <c r="M265" s="128">
        <v>45526</v>
      </c>
      <c r="N265" s="128">
        <v>45527</v>
      </c>
      <c r="O265" s="128">
        <v>45528</v>
      </c>
      <c r="P265" s="128">
        <v>45529</v>
      </c>
    </row>
    <row r="266" spans="1:16" ht="15" hidden="1" customHeight="1" x14ac:dyDescent="0.25">
      <c r="A266" s="70"/>
      <c r="B266" s="128">
        <f t="array" ref="B266:H266">Günler+DATE(CalYear,MONTH($B$259),1)-WEEKDAY(DATE(CalYear,MONTH($B$259),1),(WeekStart="Pazartesi")+1)+$A256*7-6</f>
        <v>45502</v>
      </c>
      <c r="C266" s="128">
        <v>45503</v>
      </c>
      <c r="D266" s="128">
        <v>45504</v>
      </c>
      <c r="E266" s="128">
        <v>45505</v>
      </c>
      <c r="F266" s="128">
        <v>45506</v>
      </c>
      <c r="G266" s="128">
        <v>45507</v>
      </c>
      <c r="H266" s="128">
        <v>45508</v>
      </c>
      <c r="I266" s="70"/>
      <c r="J266" s="128">
        <f t="array" ref="J266:P266">Günler+DATE(CalYear,MONTH($J$259),1)-WEEKDAY(DATE(CalYear,MONTH($J$259),1),(WeekStart="Pazartesi")+1)+$A256*7-6</f>
        <v>45530</v>
      </c>
      <c r="K266" s="128">
        <v>45531</v>
      </c>
      <c r="L266" s="128">
        <v>45532</v>
      </c>
      <c r="M266" s="128">
        <v>45533</v>
      </c>
      <c r="N266" s="128">
        <v>45534</v>
      </c>
      <c r="O266" s="128">
        <v>45535</v>
      </c>
      <c r="P266" s="128">
        <v>45536</v>
      </c>
    </row>
    <row r="267" spans="1:16" ht="15" hidden="1" customHeight="1" x14ac:dyDescent="0.25">
      <c r="A267" s="70"/>
      <c r="B267" s="128">
        <f t="array" ref="B267:H267">Günler+DATE(CalYear,MONTH($B$259),1)-WEEKDAY(DATE(CalYear,MONTH($B$259),1),(WeekStart="Pazartesi")+1)+$A257*7-6</f>
        <v>45509</v>
      </c>
      <c r="C267" s="128">
        <v>45510</v>
      </c>
      <c r="D267" s="128">
        <v>45511</v>
      </c>
      <c r="E267" s="128">
        <v>45512</v>
      </c>
      <c r="F267" s="128">
        <v>45513</v>
      </c>
      <c r="G267" s="128">
        <v>45514</v>
      </c>
      <c r="H267" s="128">
        <v>45515</v>
      </c>
      <c r="I267" s="70"/>
      <c r="J267" s="128">
        <f t="array" ref="J267:P267">Günler+DATE(CalYear,MONTH($J$259),1)-WEEKDAY(DATE(CalYear,MONTH($J$259),1),(WeekStart="Pazartesi")+1)+$A257*7-6</f>
        <v>45537</v>
      </c>
      <c r="K267" s="128">
        <v>45538</v>
      </c>
      <c r="L267" s="128">
        <v>45539</v>
      </c>
      <c r="M267" s="128">
        <v>45540</v>
      </c>
      <c r="N267" s="128">
        <v>45541</v>
      </c>
      <c r="O267" s="128">
        <v>45542</v>
      </c>
      <c r="P267" s="128">
        <v>45543</v>
      </c>
    </row>
    <row r="268" spans="1:16" ht="15" hidden="1" customHeight="1" x14ac:dyDescent="0.25">
      <c r="A268" s="70"/>
      <c r="B268" s="128"/>
      <c r="C268" s="128"/>
      <c r="D268" s="128"/>
      <c r="E268" s="128"/>
      <c r="F268" s="128"/>
      <c r="G268" s="128"/>
      <c r="H268" s="128"/>
      <c r="I268" s="70"/>
      <c r="J268" s="128"/>
      <c r="K268" s="128"/>
      <c r="L268" s="128"/>
      <c r="M268" s="128"/>
      <c r="N268" s="128"/>
      <c r="O268" s="128"/>
      <c r="P268" s="128"/>
    </row>
    <row r="269" spans="1:16" ht="15" hidden="1" customHeight="1" x14ac:dyDescent="0.25">
      <c r="A269" s="70"/>
      <c r="B269" s="243">
        <f>DATE(CalYear,9,1)</f>
        <v>45536</v>
      </c>
      <c r="C269" s="243"/>
      <c r="D269" s="243"/>
      <c r="E269" s="243"/>
      <c r="F269" s="243"/>
      <c r="G269" s="243"/>
      <c r="H269" s="243"/>
      <c r="I269" s="70"/>
      <c r="J269" s="243">
        <f>DATE(CalYear,10,1)</f>
        <v>45566</v>
      </c>
      <c r="K269" s="243"/>
      <c r="L269" s="243"/>
      <c r="M269" s="243"/>
      <c r="N269" s="243"/>
      <c r="O269" s="243"/>
      <c r="P269" s="243"/>
    </row>
    <row r="270" spans="1:16" ht="15" hidden="1" customHeight="1" x14ac:dyDescent="0.25">
      <c r="A270" s="123"/>
      <c r="B270" s="244" t="str">
        <f>UPPER(TEXT(B269,"AAAA"))</f>
        <v>EYLÜL</v>
      </c>
      <c r="C270" s="244"/>
      <c r="D270" s="244"/>
      <c r="E270" s="244"/>
      <c r="F270" s="244"/>
      <c r="G270" s="244"/>
      <c r="H270" s="244"/>
      <c r="I270" s="123"/>
      <c r="J270" s="244" t="str">
        <f>UPPER(TEXT(J269,"AAAA"))</f>
        <v>EKİM</v>
      </c>
      <c r="K270" s="244"/>
      <c r="L270" s="244"/>
      <c r="M270" s="244"/>
      <c r="N270" s="244"/>
      <c r="O270" s="244"/>
      <c r="P270" s="244"/>
    </row>
    <row r="271" spans="1:16" ht="15" hidden="1" customHeight="1" x14ac:dyDescent="0.25">
      <c r="A271" s="123"/>
      <c r="B271" s="124" t="str">
        <f t="shared" ref="B271:H271" si="10">CHOOSE(COLUMN(A$2)+(WeekStart="Pazartesi"),"PZ","PT","SA","ÇA","PE","CU","CT","PZ")</f>
        <v>PT</v>
      </c>
      <c r="C271" s="124" t="str">
        <f t="shared" si="10"/>
        <v>SA</v>
      </c>
      <c r="D271" s="124" t="str">
        <f t="shared" si="10"/>
        <v>ÇA</v>
      </c>
      <c r="E271" s="124" t="str">
        <f t="shared" si="10"/>
        <v>PE</v>
      </c>
      <c r="F271" s="124" t="str">
        <f t="shared" si="10"/>
        <v>CU</v>
      </c>
      <c r="G271" s="124" t="str">
        <f t="shared" si="10"/>
        <v>CT</v>
      </c>
      <c r="H271" s="124" t="str">
        <f t="shared" si="10"/>
        <v>PZ</v>
      </c>
      <c r="I271" s="123"/>
      <c r="J271" s="124" t="str">
        <f t="shared" ref="J271:P271" si="11">CHOOSE(COLUMN(A$2)+(WeekStart="Pazartesi"),"PZ","PT","SA","ÇA","PE","CU","CT","PZ")</f>
        <v>PT</v>
      </c>
      <c r="K271" s="124" t="str">
        <f t="shared" si="11"/>
        <v>SA</v>
      </c>
      <c r="L271" s="124" t="str">
        <f t="shared" si="11"/>
        <v>ÇA</v>
      </c>
      <c r="M271" s="124" t="str">
        <f t="shared" si="11"/>
        <v>PE</v>
      </c>
      <c r="N271" s="124" t="str">
        <f t="shared" si="11"/>
        <v>CU</v>
      </c>
      <c r="O271" s="124" t="str">
        <f t="shared" si="11"/>
        <v>CT</v>
      </c>
      <c r="P271" s="124" t="str">
        <f t="shared" si="11"/>
        <v>PZ</v>
      </c>
    </row>
    <row r="272" spans="1:16" ht="15" hidden="1" customHeight="1" x14ac:dyDescent="0.25">
      <c r="A272" s="54">
        <v>1</v>
      </c>
      <c r="B272" s="126">
        <f t="array" ref="B272:H272">Günler+DATE(CalYear,MONTH($B$269),1)-WEEKDAY(DATE(CalYear,MONTH($B$269),1),(WeekStart="Pazartesi")+1)+$A272*7-6</f>
        <v>45530</v>
      </c>
      <c r="C272" s="126">
        <v>45531</v>
      </c>
      <c r="D272" s="126">
        <v>45532</v>
      </c>
      <c r="E272" s="126">
        <v>45533</v>
      </c>
      <c r="F272" s="126">
        <v>45534</v>
      </c>
      <c r="G272" s="126">
        <v>45535</v>
      </c>
      <c r="H272" s="126">
        <v>45536</v>
      </c>
      <c r="J272" s="126">
        <f t="array" ref="J272:P272">Günler+DATE(CalYear,MONTH($J$269),1)-WEEKDAY(DATE(CalYear,MONTH($J$269),1),(WeekStart="Pazartesi")+1)+$A272*7-6</f>
        <v>45565</v>
      </c>
      <c r="K272" s="126">
        <v>45566</v>
      </c>
      <c r="L272" s="126">
        <v>45567</v>
      </c>
      <c r="M272" s="126">
        <v>45568</v>
      </c>
      <c r="N272" s="126">
        <v>45569</v>
      </c>
      <c r="O272" s="126">
        <v>45570</v>
      </c>
      <c r="P272" s="126">
        <v>45571</v>
      </c>
    </row>
    <row r="273" spans="1:16" ht="15" hidden="1" customHeight="1" x14ac:dyDescent="0.25">
      <c r="A273" s="70">
        <v>2</v>
      </c>
      <c r="B273" s="128">
        <f t="array" ref="B273:H273">Günler+DATE(CalYear,MONTH($B$269),1)-WEEKDAY(DATE(CalYear,MONTH($B$269),1),(WeekStart="Pazartesi")+1)+$A273*7-6</f>
        <v>45537</v>
      </c>
      <c r="C273" s="128">
        <v>45538</v>
      </c>
      <c r="D273" s="128">
        <v>45539</v>
      </c>
      <c r="E273" s="128">
        <v>45540</v>
      </c>
      <c r="F273" s="128">
        <v>45541</v>
      </c>
      <c r="G273" s="128">
        <v>45542</v>
      </c>
      <c r="H273" s="128">
        <v>45543</v>
      </c>
      <c r="I273" s="70"/>
      <c r="J273" s="128">
        <f t="array" ref="J273:P273">Günler+DATE(CalYear,MONTH($J$269),1)-WEEKDAY(DATE(CalYear,MONTH($J$269),1),(WeekStart="Pazartesi")+1)+$A273*7-6</f>
        <v>45572</v>
      </c>
      <c r="K273" s="128">
        <v>45573</v>
      </c>
      <c r="L273" s="128">
        <v>45574</v>
      </c>
      <c r="M273" s="128">
        <v>45575</v>
      </c>
      <c r="N273" s="128">
        <v>45576</v>
      </c>
      <c r="O273" s="128">
        <v>45577</v>
      </c>
      <c r="P273" s="128">
        <v>45578</v>
      </c>
    </row>
    <row r="274" spans="1:16" ht="15" hidden="1" customHeight="1" x14ac:dyDescent="0.25">
      <c r="A274" s="70">
        <v>3</v>
      </c>
      <c r="B274" s="128">
        <f t="array" ref="B274:H274">Günler+DATE(CalYear,MONTH($B$269),1)-WEEKDAY(DATE(CalYear,MONTH($B$269),1),(WeekStart="Pazartesi")+1)+$A274*7-6</f>
        <v>45544</v>
      </c>
      <c r="C274" s="128">
        <v>45545</v>
      </c>
      <c r="D274" s="128">
        <v>45546</v>
      </c>
      <c r="E274" s="128">
        <v>45547</v>
      </c>
      <c r="F274" s="128">
        <v>45548</v>
      </c>
      <c r="G274" s="128">
        <v>45549</v>
      </c>
      <c r="H274" s="128">
        <v>45550</v>
      </c>
      <c r="I274" s="70"/>
      <c r="J274" s="128">
        <f t="array" ref="J274:P274">Günler+DATE(CalYear,MONTH($J$269),1)-WEEKDAY(DATE(CalYear,MONTH($J$269),1),(WeekStart="Pazartesi")+1)+$A274*7-6</f>
        <v>45579</v>
      </c>
      <c r="K274" s="128">
        <v>45580</v>
      </c>
      <c r="L274" s="128">
        <v>45581</v>
      </c>
      <c r="M274" s="128">
        <v>45582</v>
      </c>
      <c r="N274" s="128">
        <v>45583</v>
      </c>
      <c r="O274" s="128">
        <v>45584</v>
      </c>
      <c r="P274" s="128">
        <v>45585</v>
      </c>
    </row>
    <row r="275" spans="1:16" ht="15" hidden="1" customHeight="1" x14ac:dyDescent="0.25">
      <c r="A275" s="70">
        <v>4</v>
      </c>
      <c r="B275" s="128">
        <f t="array" ref="B275:H275">Günler+DATE(CalYear,MONTH($B$269),1)-WEEKDAY(DATE(CalYear,MONTH($B$269),1),(WeekStart="Pazartesi")+1)+$A275*7-6</f>
        <v>45551</v>
      </c>
      <c r="C275" s="128">
        <v>45552</v>
      </c>
      <c r="D275" s="128">
        <v>45553</v>
      </c>
      <c r="E275" s="128">
        <v>45554</v>
      </c>
      <c r="F275" s="128">
        <v>45555</v>
      </c>
      <c r="G275" s="128">
        <v>45556</v>
      </c>
      <c r="H275" s="128">
        <v>45557</v>
      </c>
      <c r="I275" s="70"/>
      <c r="J275" s="128">
        <f t="array" ref="J275:P275">Günler+DATE(CalYear,MONTH($J$269),1)-WEEKDAY(DATE(CalYear,MONTH($J$269),1),(WeekStart="Pazartesi")+1)+$A275*7-6</f>
        <v>45586</v>
      </c>
      <c r="K275" s="128">
        <v>45587</v>
      </c>
      <c r="L275" s="128">
        <v>45588</v>
      </c>
      <c r="M275" s="128">
        <v>45589</v>
      </c>
      <c r="N275" s="128">
        <v>45590</v>
      </c>
      <c r="O275" s="128">
        <v>45591</v>
      </c>
      <c r="P275" s="128">
        <v>45592</v>
      </c>
    </row>
    <row r="276" spans="1:16" ht="15" hidden="1" customHeight="1" x14ac:dyDescent="0.25">
      <c r="A276" s="70">
        <v>5</v>
      </c>
      <c r="B276" s="128">
        <f t="array" ref="B276:H276">Günler+DATE(CalYear,MONTH($B$269),1)-WEEKDAY(DATE(CalYear,MONTH($B$269),1),(WeekStart="Pazartesi")+1)+$A276*7-6</f>
        <v>45558</v>
      </c>
      <c r="C276" s="128">
        <v>45559</v>
      </c>
      <c r="D276" s="128">
        <v>45560</v>
      </c>
      <c r="E276" s="128">
        <v>45561</v>
      </c>
      <c r="F276" s="128">
        <v>45562</v>
      </c>
      <c r="G276" s="128">
        <v>45563</v>
      </c>
      <c r="H276" s="128">
        <v>45564</v>
      </c>
      <c r="I276" s="70"/>
      <c r="J276" s="128">
        <f t="array" ref="J276:P276">Günler+DATE(CalYear,MONTH($J$269),1)-WEEKDAY(DATE(CalYear,MONTH($J$269),1),(WeekStart="Pazartesi")+1)+$A276*7-6</f>
        <v>45593</v>
      </c>
      <c r="K276" s="128">
        <v>45594</v>
      </c>
      <c r="L276" s="128">
        <v>45595</v>
      </c>
      <c r="M276" s="128">
        <v>45596</v>
      </c>
      <c r="N276" s="128">
        <v>45597</v>
      </c>
      <c r="O276" s="128">
        <v>45598</v>
      </c>
      <c r="P276" s="128">
        <v>45599</v>
      </c>
    </row>
    <row r="277" spans="1:16" ht="15" hidden="1" customHeight="1" x14ac:dyDescent="0.25">
      <c r="A277" s="70">
        <v>6</v>
      </c>
      <c r="B277" s="128">
        <f t="array" ref="B277:H277">Günler+DATE(CalYear,MONTH($B$269),1)-WEEKDAY(DATE(CalYear,MONTH($B$269),1),(WeekStart="Pazartesi")+1)+$A277*7-6</f>
        <v>45565</v>
      </c>
      <c r="C277" s="128">
        <v>45566</v>
      </c>
      <c r="D277" s="128">
        <v>45567</v>
      </c>
      <c r="E277" s="128">
        <v>45568</v>
      </c>
      <c r="F277" s="128">
        <v>45569</v>
      </c>
      <c r="G277" s="128">
        <v>45570</v>
      </c>
      <c r="H277" s="128">
        <v>45571</v>
      </c>
      <c r="I277" s="70"/>
      <c r="J277" s="128">
        <f t="array" ref="J277:P277">Günler+DATE(CalYear,MONTH($J$269),1)-WEEKDAY(DATE(CalYear,MONTH($J$269),1),(WeekStart="Pazartesi")+1)+$A277*7-6</f>
        <v>45600</v>
      </c>
      <c r="K277" s="128">
        <v>45601</v>
      </c>
      <c r="L277" s="128">
        <v>45602</v>
      </c>
      <c r="M277" s="128">
        <v>45603</v>
      </c>
      <c r="N277" s="128">
        <v>45604</v>
      </c>
      <c r="O277" s="128">
        <v>45605</v>
      </c>
      <c r="P277" s="128">
        <v>45606</v>
      </c>
    </row>
    <row r="278" spans="1:16" ht="15" hidden="1" customHeight="1" x14ac:dyDescent="0.25"/>
    <row r="279" spans="1:16" ht="15" hidden="1" customHeight="1" x14ac:dyDescent="0.25">
      <c r="B279" s="243">
        <f>DATE(CalYear,11,1)</f>
        <v>45597</v>
      </c>
      <c r="C279" s="243"/>
      <c r="D279" s="243"/>
      <c r="E279" s="243"/>
      <c r="F279" s="243"/>
      <c r="G279" s="243"/>
      <c r="H279" s="243"/>
      <c r="I279" s="70"/>
      <c r="J279" s="243">
        <f>DATE(CalYear,12,1)</f>
        <v>45627</v>
      </c>
      <c r="K279" s="243"/>
      <c r="L279" s="243"/>
      <c r="M279" s="243"/>
      <c r="N279" s="243"/>
      <c r="O279" s="243"/>
      <c r="P279" s="243"/>
    </row>
    <row r="280" spans="1:16" ht="15" hidden="1" customHeight="1" x14ac:dyDescent="0.25">
      <c r="B280" s="244" t="str">
        <f>UPPER(TEXT(B279,"AAAA"))</f>
        <v>KASIM</v>
      </c>
      <c r="C280" s="244"/>
      <c r="D280" s="244"/>
      <c r="E280" s="244"/>
      <c r="F280" s="244"/>
      <c r="G280" s="244"/>
      <c r="H280" s="244"/>
      <c r="I280" s="123"/>
      <c r="J280" s="244" t="str">
        <f>UPPER(TEXT(J279,"AAAA"))</f>
        <v>ARALIK</v>
      </c>
      <c r="K280" s="244"/>
      <c r="L280" s="244"/>
      <c r="M280" s="244"/>
      <c r="N280" s="244"/>
      <c r="O280" s="244"/>
      <c r="P280" s="244"/>
    </row>
    <row r="281" spans="1:16" ht="15" hidden="1" customHeight="1" x14ac:dyDescent="0.25">
      <c r="A281" s="123"/>
      <c r="B281" s="124" t="str">
        <f t="shared" ref="B281:H281" si="12">CHOOSE(COLUMN(A$2)+(WeekStart="Pazartesi"),"PZ","PT","SA","ÇA","PE","CU","CT","PZ")</f>
        <v>PT</v>
      </c>
      <c r="C281" s="124" t="str">
        <f t="shared" si="12"/>
        <v>SA</v>
      </c>
      <c r="D281" s="124" t="str">
        <f t="shared" si="12"/>
        <v>ÇA</v>
      </c>
      <c r="E281" s="124" t="str">
        <f t="shared" si="12"/>
        <v>PE</v>
      </c>
      <c r="F281" s="124" t="str">
        <f t="shared" si="12"/>
        <v>CU</v>
      </c>
      <c r="G281" s="124" t="str">
        <f t="shared" si="12"/>
        <v>CT</v>
      </c>
      <c r="H281" s="124" t="str">
        <f t="shared" si="12"/>
        <v>PZ</v>
      </c>
      <c r="I281" s="123"/>
      <c r="J281" s="124" t="str">
        <f t="shared" ref="J281:P281" si="13">CHOOSE(COLUMN(A$2)+(WeekStart="Pazartesi"),"PZ","PT","SA","ÇA","PE","CU","CT","PZ")</f>
        <v>PT</v>
      </c>
      <c r="K281" s="124" t="str">
        <f t="shared" si="13"/>
        <v>SA</v>
      </c>
      <c r="L281" s="124" t="str">
        <f t="shared" si="13"/>
        <v>ÇA</v>
      </c>
      <c r="M281" s="124" t="str">
        <f t="shared" si="13"/>
        <v>PE</v>
      </c>
      <c r="N281" s="124" t="str">
        <f t="shared" si="13"/>
        <v>CU</v>
      </c>
      <c r="O281" s="124" t="str">
        <f t="shared" si="13"/>
        <v>CT</v>
      </c>
      <c r="P281" s="124" t="str">
        <f t="shared" si="13"/>
        <v>PZ</v>
      </c>
    </row>
    <row r="282" spans="1:16" ht="15" hidden="1" customHeight="1" x14ac:dyDescent="0.25">
      <c r="B282" s="126">
        <f t="array" ref="B282:H282">Günler+DATE(CalYear,MONTH($B$279),1)-WEEKDAY(DATE(CalYear,MONTH($B$279),1),(WeekStart="Pazartesi")+1)+$A272*7-6</f>
        <v>45593</v>
      </c>
      <c r="C282" s="126">
        <v>45594</v>
      </c>
      <c r="D282" s="126">
        <v>45595</v>
      </c>
      <c r="E282" s="126">
        <v>45596</v>
      </c>
      <c r="F282" s="126">
        <v>45597</v>
      </c>
      <c r="G282" s="126">
        <v>45598</v>
      </c>
      <c r="H282" s="126">
        <v>45599</v>
      </c>
      <c r="J282" s="126">
        <f t="array" ref="J282:P282">Günler+DATE(CalYear,MONTH($J$279),1)-WEEKDAY(DATE(CalYear,MONTH($J$279),1),(WeekStart="Pazartesi")+1)+$A272*7-6</f>
        <v>45621</v>
      </c>
      <c r="K282" s="126">
        <v>45622</v>
      </c>
      <c r="L282" s="126">
        <v>45623</v>
      </c>
      <c r="M282" s="126">
        <v>45624</v>
      </c>
      <c r="N282" s="126">
        <v>45625</v>
      </c>
      <c r="O282" s="126">
        <v>45626</v>
      </c>
      <c r="P282" s="126">
        <v>45627</v>
      </c>
    </row>
    <row r="283" spans="1:16" ht="15" hidden="1" customHeight="1" x14ac:dyDescent="0.25">
      <c r="B283" s="128">
        <f t="array" ref="B283:H283">Günler+DATE(CalYear,MONTH($B$279),1)-WEEKDAY(DATE(CalYear,MONTH($B$279),1),(WeekStart="Pazartesi")+1)+$A273*7-6</f>
        <v>45600</v>
      </c>
      <c r="C283" s="128">
        <v>45601</v>
      </c>
      <c r="D283" s="128">
        <v>45602</v>
      </c>
      <c r="E283" s="128">
        <v>45603</v>
      </c>
      <c r="F283" s="128">
        <v>45604</v>
      </c>
      <c r="G283" s="128">
        <v>45605</v>
      </c>
      <c r="H283" s="128">
        <v>45606</v>
      </c>
      <c r="I283" s="70"/>
      <c r="J283" s="128">
        <f t="array" ref="J283:P283">Günler+DATE(CalYear,MONTH($J$279),1)-WEEKDAY(DATE(CalYear,MONTH($J$279),1),(WeekStart="Pazartesi")+1)+$A273*7-6</f>
        <v>45628</v>
      </c>
      <c r="K283" s="128">
        <v>45629</v>
      </c>
      <c r="L283" s="128">
        <v>45630</v>
      </c>
      <c r="M283" s="128">
        <v>45631</v>
      </c>
      <c r="N283" s="128">
        <v>45632</v>
      </c>
      <c r="O283" s="128">
        <v>45633</v>
      </c>
      <c r="P283" s="128">
        <v>45634</v>
      </c>
    </row>
    <row r="284" spans="1:16" ht="15" hidden="1" customHeight="1" x14ac:dyDescent="0.25">
      <c r="B284" s="128">
        <f t="array" ref="B284:H284">Günler+DATE(CalYear,MONTH($B$279),1)-WEEKDAY(DATE(CalYear,MONTH($B$279),1),(WeekStart="Pazartesi")+1)+$A274*7-6</f>
        <v>45607</v>
      </c>
      <c r="C284" s="128">
        <v>45608</v>
      </c>
      <c r="D284" s="128">
        <v>45609</v>
      </c>
      <c r="E284" s="128">
        <v>45610</v>
      </c>
      <c r="F284" s="128">
        <v>45611</v>
      </c>
      <c r="G284" s="128">
        <v>45612</v>
      </c>
      <c r="H284" s="128">
        <v>45613</v>
      </c>
      <c r="I284" s="70"/>
      <c r="J284" s="128">
        <f t="array" ref="J284:P284">Günler+DATE(CalYear,MONTH($J$279),1)-WEEKDAY(DATE(CalYear,MONTH($J$279),1),(WeekStart="Pazartesi")+1)+$A274*7-6</f>
        <v>45635</v>
      </c>
      <c r="K284" s="128">
        <v>45636</v>
      </c>
      <c r="L284" s="128">
        <v>45637</v>
      </c>
      <c r="M284" s="128">
        <v>45638</v>
      </c>
      <c r="N284" s="128">
        <v>45639</v>
      </c>
      <c r="O284" s="128">
        <v>45640</v>
      </c>
      <c r="P284" s="128">
        <v>45641</v>
      </c>
    </row>
    <row r="285" spans="1:16" ht="15" hidden="1" customHeight="1" x14ac:dyDescent="0.25">
      <c r="B285" s="128">
        <f t="array" ref="B285:H285">Günler+DATE(CalYear,MONTH($B$279),1)-WEEKDAY(DATE(CalYear,MONTH($B$279),1),(WeekStart="Pazartesi")+1)+$A275*7-6</f>
        <v>45614</v>
      </c>
      <c r="C285" s="128">
        <v>45615</v>
      </c>
      <c r="D285" s="128">
        <v>45616</v>
      </c>
      <c r="E285" s="128">
        <v>45617</v>
      </c>
      <c r="F285" s="128">
        <v>45618</v>
      </c>
      <c r="G285" s="128">
        <v>45619</v>
      </c>
      <c r="H285" s="128">
        <v>45620</v>
      </c>
      <c r="I285" s="70"/>
      <c r="J285" s="128">
        <f t="array" ref="J285:P285">Günler+DATE(CalYear,MONTH($J$279),1)-WEEKDAY(DATE(CalYear,MONTH($J$279),1),(WeekStart="Pazartesi")+1)+$A275*7-6</f>
        <v>45642</v>
      </c>
      <c r="K285" s="128">
        <v>45643</v>
      </c>
      <c r="L285" s="128">
        <v>45644</v>
      </c>
      <c r="M285" s="128">
        <v>45645</v>
      </c>
      <c r="N285" s="128">
        <v>45646</v>
      </c>
      <c r="O285" s="128">
        <v>45647</v>
      </c>
      <c r="P285" s="128">
        <v>45648</v>
      </c>
    </row>
    <row r="286" spans="1:16" ht="15" hidden="1" customHeight="1" x14ac:dyDescent="0.25">
      <c r="B286" s="128">
        <f t="array" ref="B286:H286">Günler+DATE(CalYear,MONTH($B$279),1)-WEEKDAY(DATE(CalYear,MONTH($B$279),1),(WeekStart="Pazartesi")+1)+$A276*7-6</f>
        <v>45621</v>
      </c>
      <c r="C286" s="128">
        <v>45622</v>
      </c>
      <c r="D286" s="128">
        <v>45623</v>
      </c>
      <c r="E286" s="128">
        <v>45624</v>
      </c>
      <c r="F286" s="128">
        <v>45625</v>
      </c>
      <c r="G286" s="128">
        <v>45626</v>
      </c>
      <c r="H286" s="128">
        <v>45627</v>
      </c>
      <c r="I286" s="70"/>
      <c r="J286" s="128">
        <f t="array" ref="J286:P286">Günler+DATE(CalYear,MONTH($J$279),1)-WEEKDAY(DATE(CalYear,MONTH($J$279),1),(WeekStart="Pazartesi")+1)+$A276*7-6</f>
        <v>45649</v>
      </c>
      <c r="K286" s="128">
        <v>45650</v>
      </c>
      <c r="L286" s="128">
        <v>45651</v>
      </c>
      <c r="M286" s="128">
        <v>45652</v>
      </c>
      <c r="N286" s="128">
        <v>45653</v>
      </c>
      <c r="O286" s="128">
        <v>45654</v>
      </c>
      <c r="P286" s="128">
        <v>45655</v>
      </c>
    </row>
    <row r="287" spans="1:16" ht="15" hidden="1" customHeight="1" x14ac:dyDescent="0.25">
      <c r="B287" s="128">
        <f t="array" ref="B287:H287">Günler+DATE(CalYear,MONTH($B$279),1)-WEEKDAY(DATE(CalYear,MONTH($B$279),1),(WeekStart="Pazartesi")+1)+$A277*7-6</f>
        <v>45628</v>
      </c>
      <c r="C287" s="128">
        <v>45629</v>
      </c>
      <c r="D287" s="128">
        <v>45630</v>
      </c>
      <c r="E287" s="128">
        <v>45631</v>
      </c>
      <c r="F287" s="128">
        <v>45632</v>
      </c>
      <c r="G287" s="128">
        <v>45633</v>
      </c>
      <c r="H287" s="128">
        <v>45634</v>
      </c>
      <c r="I287" s="70"/>
      <c r="J287" s="128">
        <f t="array" ref="J287:P287">Günler+DATE(CalYear,MONTH($J$279),1)-WEEKDAY(DATE(CalYear,MONTH($J$279),1),(WeekStart="Pazartesi")+1)+$A277*7-6</f>
        <v>45656</v>
      </c>
      <c r="K287" s="128">
        <v>45657</v>
      </c>
      <c r="L287" s="128">
        <v>45658</v>
      </c>
      <c r="M287" s="128">
        <v>45659</v>
      </c>
      <c r="N287" s="128">
        <v>45660</v>
      </c>
      <c r="O287" s="128">
        <v>45661</v>
      </c>
      <c r="P287" s="128">
        <v>45662</v>
      </c>
    </row>
    <row r="288" spans="1:16" ht="15" hidden="1" customHeight="1" x14ac:dyDescent="0.25"/>
    <row r="289" spans="2:2" ht="15" hidden="1" customHeight="1" x14ac:dyDescent="0.25"/>
    <row r="290" spans="2:2" ht="15" hidden="1" customHeight="1" x14ac:dyDescent="0.25">
      <c r="B290" s="54" t="s">
        <v>11</v>
      </c>
    </row>
    <row r="291" spans="2:2" ht="15" hidden="1" customHeight="1" x14ac:dyDescent="0.25">
      <c r="B291" s="54" t="s">
        <v>23</v>
      </c>
    </row>
    <row r="292" spans="2:2" ht="15" hidden="1" customHeight="1" x14ac:dyDescent="0.25">
      <c r="B292" s="54" t="s">
        <v>24</v>
      </c>
    </row>
    <row r="293" spans="2:2" ht="15" hidden="1" customHeight="1" x14ac:dyDescent="0.25">
      <c r="B293" s="54" t="s">
        <v>25</v>
      </c>
    </row>
    <row r="294" spans="2:2" ht="15" hidden="1" customHeight="1" x14ac:dyDescent="0.25">
      <c r="B294" s="54" t="s">
        <v>26</v>
      </c>
    </row>
    <row r="295" spans="2:2" ht="15" hidden="1" customHeight="1" x14ac:dyDescent="0.25">
      <c r="B295" s="54" t="s">
        <v>27</v>
      </c>
    </row>
    <row r="296" spans="2:2" ht="15" hidden="1" customHeight="1" x14ac:dyDescent="0.25">
      <c r="B296" s="54" t="s">
        <v>28</v>
      </c>
    </row>
    <row r="297" spans="2:2" ht="15" hidden="1" customHeight="1" x14ac:dyDescent="0.25">
      <c r="B297" s="54" t="s">
        <v>29</v>
      </c>
    </row>
    <row r="298" spans="2:2" ht="15" hidden="1" customHeight="1" x14ac:dyDescent="0.25">
      <c r="B298" s="54" t="s">
        <v>30</v>
      </c>
    </row>
    <row r="299" spans="2:2" ht="15" hidden="1" customHeight="1" x14ac:dyDescent="0.25">
      <c r="B299" s="54" t="s">
        <v>31</v>
      </c>
    </row>
    <row r="300" spans="2:2" ht="15" hidden="1" customHeight="1" x14ac:dyDescent="0.25"/>
    <row r="301" spans="2:2" ht="15" hidden="1" customHeight="1" x14ac:dyDescent="0.25"/>
    <row r="302" spans="2:2" ht="15" hidden="1" customHeight="1" x14ac:dyDescent="0.25"/>
    <row r="303" spans="2:2" ht="15" hidden="1" customHeight="1" x14ac:dyDescent="0.25"/>
    <row r="304" spans="2:2" ht="15" hidden="1" customHeight="1" x14ac:dyDescent="0.25"/>
    <row r="305" spans="1:23" ht="15" customHeight="1" thickBot="1" x14ac:dyDescent="0.3">
      <c r="B305" s="239" t="s">
        <v>112</v>
      </c>
      <c r="C305" s="240"/>
      <c r="D305" s="241"/>
      <c r="E305" s="97"/>
      <c r="F305" s="239" t="s">
        <v>113</v>
      </c>
      <c r="G305" s="240"/>
      <c r="H305" s="241"/>
      <c r="I305" s="97"/>
      <c r="J305" s="239" t="s">
        <v>114</v>
      </c>
      <c r="K305" s="240"/>
      <c r="L305" s="241"/>
      <c r="M305" s="97"/>
      <c r="N305" s="239" t="s">
        <v>115</v>
      </c>
      <c r="O305" s="240"/>
      <c r="P305" s="241"/>
      <c r="Q305" s="97"/>
      <c r="R305" s="239" t="s">
        <v>116</v>
      </c>
      <c r="S305" s="240"/>
      <c r="T305" s="241"/>
      <c r="U305" s="98"/>
    </row>
    <row r="306" spans="1:23" ht="15" customHeight="1" thickBot="1" x14ac:dyDescent="0.3"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6"/>
    </row>
    <row r="307" spans="1:23" ht="15" customHeight="1" thickBot="1" x14ac:dyDescent="0.3">
      <c r="A307" s="61"/>
      <c r="B307" s="52"/>
      <c r="C307" s="114"/>
      <c r="D307" s="114"/>
      <c r="E307" s="114"/>
      <c r="F307" s="114"/>
      <c r="G307" s="115"/>
      <c r="H307" s="115"/>
      <c r="I307" s="115"/>
      <c r="J307" s="115"/>
      <c r="K307" s="115"/>
      <c r="L307" s="115"/>
      <c r="M307" s="115"/>
      <c r="N307" s="115"/>
      <c r="O307" s="115"/>
      <c r="P307" s="52"/>
      <c r="Q307" s="52"/>
      <c r="R307" s="52"/>
      <c r="S307" s="52"/>
      <c r="T307" s="52"/>
      <c r="U307" s="53"/>
    </row>
    <row r="308" spans="1:23" ht="15" customHeight="1" x14ac:dyDescent="0.25">
      <c r="B308" s="232" t="s">
        <v>96</v>
      </c>
      <c r="C308" s="233"/>
      <c r="D308" s="69" t="s">
        <v>172</v>
      </c>
      <c r="E308" s="116"/>
      <c r="F308" s="232" t="s">
        <v>96</v>
      </c>
      <c r="G308" s="233"/>
      <c r="H308" s="69" t="s">
        <v>173</v>
      </c>
      <c r="I308" s="117"/>
      <c r="J308" s="232" t="s">
        <v>96</v>
      </c>
      <c r="K308" s="233"/>
      <c r="L308" s="69" t="s">
        <v>174</v>
      </c>
      <c r="M308" s="117"/>
      <c r="N308" s="232" t="s">
        <v>96</v>
      </c>
      <c r="O308" s="233"/>
      <c r="P308" s="69" t="s">
        <v>175</v>
      </c>
      <c r="R308" s="232" t="s">
        <v>96</v>
      </c>
      <c r="S308" s="233"/>
      <c r="T308" s="69" t="s">
        <v>176</v>
      </c>
      <c r="U308" s="56"/>
    </row>
    <row r="309" spans="1:23" s="76" customFormat="1" ht="36" customHeight="1" x14ac:dyDescent="0.25">
      <c r="A309" s="72"/>
      <c r="B309" s="237" t="s">
        <v>43</v>
      </c>
      <c r="C309" s="238"/>
      <c r="D309" s="73"/>
      <c r="E309" s="74"/>
      <c r="F309" s="237" t="s">
        <v>43</v>
      </c>
      <c r="G309" s="238"/>
      <c r="H309" s="73"/>
      <c r="I309" s="74"/>
      <c r="J309" s="237" t="s">
        <v>43</v>
      </c>
      <c r="K309" s="238"/>
      <c r="L309" s="73"/>
      <c r="M309" s="74"/>
      <c r="N309" s="237" t="s">
        <v>43</v>
      </c>
      <c r="O309" s="238"/>
      <c r="P309" s="73"/>
      <c r="Q309" s="74"/>
      <c r="R309" s="237" t="s">
        <v>43</v>
      </c>
      <c r="S309" s="238"/>
      <c r="T309" s="73"/>
      <c r="U309" s="75"/>
      <c r="W309" s="131"/>
    </row>
    <row r="310" spans="1:23" ht="17.25" customHeight="1" x14ac:dyDescent="0.25">
      <c r="A310" s="55"/>
      <c r="B310" s="247" t="s">
        <v>54</v>
      </c>
      <c r="C310" s="248"/>
      <c r="D310" s="118" t="e">
        <f>VLOOKUP(D309,'ŞÖFÖR VE SERVİS BİL.'!$B$3:$E$32,2,0)</f>
        <v>#N/A</v>
      </c>
      <c r="E310" s="78"/>
      <c r="F310" s="247" t="s">
        <v>54</v>
      </c>
      <c r="G310" s="248"/>
      <c r="H310" s="118" t="e">
        <f>VLOOKUP(H309,'ŞÖFÖR VE SERVİS BİL.'!$B$3:$E$32,2,0)</f>
        <v>#N/A</v>
      </c>
      <c r="I310" s="78"/>
      <c r="J310" s="247" t="s">
        <v>54</v>
      </c>
      <c r="K310" s="248"/>
      <c r="L310" s="118" t="e">
        <f>VLOOKUP(L309,'ŞÖFÖR VE SERVİS BİL.'!$B$3:E254,2,0)</f>
        <v>#N/A</v>
      </c>
      <c r="M310" s="78"/>
      <c r="N310" s="247" t="s">
        <v>54</v>
      </c>
      <c r="O310" s="248"/>
      <c r="P310" s="118" t="e">
        <f>VLOOKUP(P309,'ŞÖFÖR VE SERVİS BİL.'!$B$3:$E$32,2,0)</f>
        <v>#N/A</v>
      </c>
      <c r="Q310" s="78"/>
      <c r="R310" s="247" t="s">
        <v>54</v>
      </c>
      <c r="S310" s="248"/>
      <c r="T310" s="118" t="e">
        <f>VLOOKUP(T309,'ŞÖFÖR VE SERVİS BİL.'!$B$3:$E$32,2,0)</f>
        <v>#N/A</v>
      </c>
      <c r="U310" s="56"/>
    </row>
    <row r="311" spans="1:23" ht="17.25" customHeight="1" x14ac:dyDescent="0.25">
      <c r="A311" s="55">
        <v>0</v>
      </c>
      <c r="B311" s="247" t="s">
        <v>56</v>
      </c>
      <c r="C311" s="248"/>
      <c r="D311" s="119" t="e">
        <f>VLOOKUP(D309,'ŞÖFÖR VE SERVİS BİL.'!$B$3:$E$32,4,0)</f>
        <v>#N/A</v>
      </c>
      <c r="E311" s="78"/>
      <c r="F311" s="247" t="s">
        <v>56</v>
      </c>
      <c r="G311" s="248"/>
      <c r="H311" s="119" t="e">
        <f>VLOOKUP(H309,'ŞÖFÖR VE SERVİS BİL.'!$B$3:$E$32,4,0)</f>
        <v>#N/A</v>
      </c>
      <c r="I311" s="78"/>
      <c r="J311" s="247" t="s">
        <v>56</v>
      </c>
      <c r="K311" s="248"/>
      <c r="L311" s="119" t="e">
        <f>VLOOKUP(L309,'ŞÖFÖR VE SERVİS BİL.'!B$33:$E209,4,0)</f>
        <v>#N/A</v>
      </c>
      <c r="M311" s="78"/>
      <c r="N311" s="247" t="s">
        <v>56</v>
      </c>
      <c r="O311" s="248"/>
      <c r="P311" s="119" t="e">
        <f>VLOOKUP(P309,'ŞÖFÖR VE SERVİS BİL.'!$B$3:$E$32,4,0)</f>
        <v>#N/A</v>
      </c>
      <c r="Q311" s="78"/>
      <c r="R311" s="247" t="s">
        <v>56</v>
      </c>
      <c r="S311" s="248"/>
      <c r="T311" s="119" t="e">
        <f>VLOOKUP(T309,'ŞÖFÖR VE SERVİS BİL.'!$B$3:$E$32,4,0)</f>
        <v>#N/A</v>
      </c>
      <c r="U311" s="56"/>
    </row>
    <row r="312" spans="1:23" ht="17.25" customHeight="1" thickBot="1" x14ac:dyDescent="0.3">
      <c r="A312" s="55"/>
      <c r="B312" s="249" t="s">
        <v>55</v>
      </c>
      <c r="C312" s="250"/>
      <c r="D312" s="118" t="e">
        <f>VLOOKUP(D309,'ŞÖFÖR VE SERVİS BİL.'!$B$3:$E$32,3,0)</f>
        <v>#N/A</v>
      </c>
      <c r="E312" s="78"/>
      <c r="F312" s="249" t="s">
        <v>55</v>
      </c>
      <c r="G312" s="250"/>
      <c r="H312" s="118" t="e">
        <f>VLOOKUP(H309,'ŞÖFÖR VE SERVİS BİL.'!$B$3:$E$32,3,0)</f>
        <v>#N/A</v>
      </c>
      <c r="I312" s="78"/>
      <c r="J312" s="249" t="s">
        <v>55</v>
      </c>
      <c r="K312" s="250"/>
      <c r="L312" s="118" t="e">
        <f>VLOOKUP(L309,'ŞÖFÖR VE SERVİS BİL.'!$B$3:$E$32,3,0)</f>
        <v>#N/A</v>
      </c>
      <c r="M312" s="78"/>
      <c r="N312" s="249" t="s">
        <v>55</v>
      </c>
      <c r="O312" s="250"/>
      <c r="P312" s="118" t="e">
        <f>VLOOKUP(P309,'ŞÖFÖR VE SERVİS BİL.'!$B$3:$E$32,3,0)</f>
        <v>#N/A</v>
      </c>
      <c r="Q312" s="78"/>
      <c r="R312" s="249" t="s">
        <v>55</v>
      </c>
      <c r="S312" s="250"/>
      <c r="T312" s="118" t="e">
        <f>VLOOKUP(T309,'ŞÖFÖR VE SERVİS BİL.'!$B$3:$E$32,3,0)</f>
        <v>#N/A</v>
      </c>
      <c r="U312" s="56"/>
    </row>
    <row r="313" spans="1:23" ht="15" customHeight="1" x14ac:dyDescent="0.25">
      <c r="B313" s="84" t="s">
        <v>53</v>
      </c>
      <c r="C313" s="85" t="s">
        <v>0</v>
      </c>
      <c r="D313" s="86" t="s">
        <v>1</v>
      </c>
      <c r="E313" s="83"/>
      <c r="F313" s="84" t="s">
        <v>53</v>
      </c>
      <c r="G313" s="85" t="s">
        <v>0</v>
      </c>
      <c r="H313" s="86" t="s">
        <v>1</v>
      </c>
      <c r="I313" s="76"/>
      <c r="J313" s="84" t="s">
        <v>53</v>
      </c>
      <c r="K313" s="85" t="s">
        <v>0</v>
      </c>
      <c r="L313" s="86" t="s">
        <v>1</v>
      </c>
      <c r="M313" s="76"/>
      <c r="N313" s="84" t="s">
        <v>53</v>
      </c>
      <c r="O313" s="85" t="s">
        <v>0</v>
      </c>
      <c r="P313" s="86" t="s">
        <v>1</v>
      </c>
      <c r="Q313" s="87"/>
      <c r="R313" s="84" t="s">
        <v>53</v>
      </c>
      <c r="S313" s="85" t="s">
        <v>0</v>
      </c>
      <c r="T313" s="86" t="s">
        <v>1</v>
      </c>
      <c r="U313" s="56"/>
    </row>
    <row r="314" spans="1:23" ht="15" customHeight="1" x14ac:dyDescent="0.25">
      <c r="B314" s="90">
        <v>1</v>
      </c>
      <c r="C314" s="88" t="str">
        <f>IFERROR(VLOOKUP('ANA SAYFA'!$D$309&amp;ROWS('ANA SAYFA'!$B$314:B314),KİLŞİLER!$E$4:$H$83,3,0),"")</f>
        <v/>
      </c>
      <c r="D314" s="121" t="str">
        <f>IFERROR(VLOOKUP('ANA SAYFA'!$D$309&amp;ROWS('ANA SAYFA'!$B$314:C314),KİLŞİLER!$E$4:$H$83,4,0),"")</f>
        <v/>
      </c>
      <c r="E314" s="83"/>
      <c r="F314" s="90">
        <v>1</v>
      </c>
      <c r="G314" s="88" t="str">
        <f>IFERROR(VLOOKUP('ANA SAYFA'!$H$309&amp;ROWS('ANA SAYFA'!$B$314:F314),KİLŞİLER!$E$4:$H$83,3,0),"")</f>
        <v/>
      </c>
      <c r="H314" s="121" t="str">
        <f>IFERROR(VLOOKUP('ANA SAYFA'!$H$309&amp;ROWS('ANA SAYFA'!$B$314:G314),KİLŞİLER!$E$4:$H$83,4,0),"")</f>
        <v/>
      </c>
      <c r="I314" s="91"/>
      <c r="J314" s="90">
        <v>1</v>
      </c>
      <c r="K314" s="88" t="str">
        <f>IFERROR(VLOOKUP('ANA SAYFA'!$L$309&amp;ROWS('ANA SAYFA'!$B$314:J314),KİLŞİLER!$E$4:$H$83,3,0),"")</f>
        <v/>
      </c>
      <c r="L314" s="121" t="str">
        <f>IFERROR(VLOOKUP('ANA SAYFA'!$L$309&amp;ROWS('ANA SAYFA'!$B$314:K314),KİLŞİLER!$E$4:$H$83,4,0),"")</f>
        <v/>
      </c>
      <c r="M314" s="87"/>
      <c r="N314" s="90">
        <v>1</v>
      </c>
      <c r="O314" s="88" t="str">
        <f>IFERROR(VLOOKUP('ANA SAYFA'!$P$309&amp;ROWS('ANA SAYFA'!$B$314:N314),KİLŞİLER!$E$4:$H$83,3,0),"")</f>
        <v/>
      </c>
      <c r="P314" s="121" t="str">
        <f>IFERROR(VLOOKUP('ANA SAYFA'!$P$309&amp;ROWS('ANA SAYFA'!$B$314:O314),KİLŞİLER!$E$4:$H$83,4,0),"")</f>
        <v/>
      </c>
      <c r="Q314" s="87"/>
      <c r="R314" s="90">
        <v>1</v>
      </c>
      <c r="S314" s="88" t="str">
        <f>IFERROR(VLOOKUP('ANA SAYFA'!$T$309&amp;ROWS('ANA SAYFA'!$B$314:R314),KİLŞİLER!$E$4:$H$83,3,0),"")</f>
        <v/>
      </c>
      <c r="T314" s="121" t="str">
        <f>IFERROR(VLOOKUP('ANA SAYFA'!$T$309&amp;ROWS('ANA SAYFA'!$B$314:S314),KİLŞİLER!$E$4:$H$83,4,0),"")</f>
        <v/>
      </c>
      <c r="U314" s="56"/>
    </row>
    <row r="315" spans="1:23" ht="15" customHeight="1" x14ac:dyDescent="0.25">
      <c r="B315" s="90">
        <v>2</v>
      </c>
      <c r="C315" s="88" t="str">
        <f>IFERROR(VLOOKUP('ANA SAYFA'!$D$309&amp;ROWS('ANA SAYFA'!$B$314:B315),KİLŞİLER!$E$4:$H$83,3,0),"")</f>
        <v/>
      </c>
      <c r="D315" s="122" t="str">
        <f>IFERROR(VLOOKUP('ANA SAYFA'!$D$309&amp;ROWS('ANA SAYFA'!$B$314:C315),KİLŞİLER!$E$4:$H$83,4,0),"")</f>
        <v/>
      </c>
      <c r="E315" s="83"/>
      <c r="F315" s="90">
        <v>2</v>
      </c>
      <c r="G315" s="88" t="str">
        <f>IFERROR(VLOOKUP('ANA SAYFA'!$H$309&amp;ROWS('ANA SAYFA'!$B$314:F315),KİLŞİLER!$E$4:$H$83,3,0),"")</f>
        <v/>
      </c>
      <c r="H315" s="122" t="str">
        <f>IFERROR(VLOOKUP('ANA SAYFA'!$H$309&amp;ROWS('ANA SAYFA'!$B$314:G315),KİLŞİLER!$E$4:$H$83,4,0),"")</f>
        <v/>
      </c>
      <c r="I315" s="91"/>
      <c r="J315" s="90">
        <v>2</v>
      </c>
      <c r="K315" s="88" t="str">
        <f>IFERROR(VLOOKUP('ANA SAYFA'!$L$309&amp;ROWS('ANA SAYFA'!$B$314:J315),KİLŞİLER!$E$4:$H$83,3,0),"")</f>
        <v/>
      </c>
      <c r="L315" s="122" t="str">
        <f>IFERROR(VLOOKUP('ANA SAYFA'!$L$309&amp;ROWS('ANA SAYFA'!$B$314:K315),KİLŞİLER!$E$4:$H$83,4,0),"")</f>
        <v/>
      </c>
      <c r="M315" s="87"/>
      <c r="N315" s="90">
        <v>2</v>
      </c>
      <c r="O315" s="88" t="str">
        <f>IFERROR(VLOOKUP('ANA SAYFA'!$P$309&amp;ROWS('ANA SAYFA'!$B$314:N315),KİLŞİLER!$E$4:$H$83,3,0),"")</f>
        <v/>
      </c>
      <c r="P315" s="122" t="str">
        <f>IFERROR(VLOOKUP('ANA SAYFA'!$P$309&amp;ROWS('ANA SAYFA'!$B$314:O315),KİLŞİLER!$E$4:$H$83,4,0),"")</f>
        <v/>
      </c>
      <c r="Q315" s="87"/>
      <c r="R315" s="90">
        <v>2</v>
      </c>
      <c r="S315" s="88" t="str">
        <f>IFERROR(VLOOKUP('ANA SAYFA'!$T$309&amp;ROWS('ANA SAYFA'!$B$314:R315),KİLŞİLER!$E$4:$H$83,3,0),"")</f>
        <v/>
      </c>
      <c r="T315" s="122" t="str">
        <f>IFERROR(VLOOKUP('ANA SAYFA'!$T$309&amp;ROWS('ANA SAYFA'!$B$314:S315),KİLŞİLER!$E$4:$H$83,4,0),"")</f>
        <v/>
      </c>
      <c r="U315" s="56"/>
    </row>
    <row r="316" spans="1:23" ht="15" customHeight="1" x14ac:dyDescent="0.25">
      <c r="B316" s="90">
        <v>3</v>
      </c>
      <c r="C316" s="88" t="str">
        <f>IFERROR(VLOOKUP('ANA SAYFA'!$D$309&amp;ROWS('ANA SAYFA'!$B$314:B316),KİLŞİLER!$E$4:$H$83,3,0),"")</f>
        <v/>
      </c>
      <c r="D316" s="89" t="str">
        <f>IFERROR(VLOOKUP('ANA SAYFA'!$D$309&amp;ROWS('ANA SAYFA'!$B$314:C316),KİLŞİLER!$E$4:$H$83,4,0),"")</f>
        <v/>
      </c>
      <c r="E316" s="83"/>
      <c r="F316" s="90">
        <v>3</v>
      </c>
      <c r="G316" s="88" t="str">
        <f>IFERROR(VLOOKUP('ANA SAYFA'!$H$309&amp;ROWS('ANA SAYFA'!$B$314:F316),KİLŞİLER!$E$4:$H$83,3,0),"")</f>
        <v/>
      </c>
      <c r="H316" s="89" t="str">
        <f>IFERROR(VLOOKUP('ANA SAYFA'!$H$309&amp;ROWS('ANA SAYFA'!$B$314:G316),KİLŞİLER!$E$4:$H$83,4,0),"")</f>
        <v/>
      </c>
      <c r="I316" s="91"/>
      <c r="J316" s="90">
        <v>3</v>
      </c>
      <c r="K316" s="88" t="str">
        <f>IFERROR(VLOOKUP('ANA SAYFA'!$L$309&amp;ROWS('ANA SAYFA'!$B$314:J316),KİLŞİLER!$E$4:$H$83,3,0),"")</f>
        <v/>
      </c>
      <c r="L316" s="89" t="str">
        <f>IFERROR(VLOOKUP('ANA SAYFA'!$L$309&amp;ROWS('ANA SAYFA'!$B$314:K316),KİLŞİLER!$E$4:$H$83,4,0),"")</f>
        <v/>
      </c>
      <c r="M316" s="87"/>
      <c r="N316" s="90">
        <v>3</v>
      </c>
      <c r="O316" s="88" t="str">
        <f>IFERROR(VLOOKUP('ANA SAYFA'!$P$309&amp;ROWS('ANA SAYFA'!$B$314:N316),KİLŞİLER!$E$4:$H$83,3,0),"")</f>
        <v/>
      </c>
      <c r="P316" s="89" t="str">
        <f>IFERROR(VLOOKUP('ANA SAYFA'!$P$309&amp;ROWS('ANA SAYFA'!$B$314:O316),KİLŞİLER!$E$4:$H$83,4,0),"")</f>
        <v/>
      </c>
      <c r="Q316" s="87"/>
      <c r="R316" s="90">
        <v>3</v>
      </c>
      <c r="S316" s="88" t="str">
        <f>IFERROR(VLOOKUP('ANA SAYFA'!$T$309&amp;ROWS('ANA SAYFA'!$B$314:R316),KİLŞİLER!$E$4:$H$83,3,0),"")</f>
        <v/>
      </c>
      <c r="T316" s="89" t="str">
        <f>IFERROR(VLOOKUP('ANA SAYFA'!$T$309&amp;ROWS('ANA SAYFA'!$B$314:S316),KİLŞİLER!$E$4:$H$83,4,0),"")</f>
        <v/>
      </c>
      <c r="U316" s="56"/>
    </row>
    <row r="317" spans="1:23" ht="15" customHeight="1" x14ac:dyDescent="0.25">
      <c r="B317" s="90">
        <v>4</v>
      </c>
      <c r="C317" s="88" t="str">
        <f>IFERROR(VLOOKUP('ANA SAYFA'!$D$309&amp;ROWS('ANA SAYFA'!$B$314:B317),KİLŞİLER!$E$4:$H$83,3,0),"")</f>
        <v/>
      </c>
      <c r="D317" s="89" t="str">
        <f>IFERROR(VLOOKUP('ANA SAYFA'!$D$309&amp;ROWS('ANA SAYFA'!$B$314:C317),KİLŞİLER!$E$4:$H$83,4,0),"")</f>
        <v/>
      </c>
      <c r="E317" s="83"/>
      <c r="F317" s="90">
        <v>4</v>
      </c>
      <c r="G317" s="88" t="str">
        <f>IFERROR(VLOOKUP('ANA SAYFA'!$H$309&amp;ROWS('ANA SAYFA'!$B$314:F317),KİLŞİLER!$E$4:$H$83,3,0),"")</f>
        <v/>
      </c>
      <c r="H317" s="89" t="str">
        <f>IFERROR(VLOOKUP('ANA SAYFA'!$H$309&amp;ROWS('ANA SAYFA'!$B$314:G317),KİLŞİLER!$E$4:$H$83,4,0),"")</f>
        <v/>
      </c>
      <c r="I317" s="91"/>
      <c r="J317" s="90">
        <v>4</v>
      </c>
      <c r="K317" s="88" t="str">
        <f>IFERROR(VLOOKUP('ANA SAYFA'!$L$309&amp;ROWS('ANA SAYFA'!$B$314:J317),KİLŞİLER!$E$4:$H$83,3,0),"")</f>
        <v/>
      </c>
      <c r="L317" s="89" t="str">
        <f>IFERROR(VLOOKUP('ANA SAYFA'!$L$309&amp;ROWS('ANA SAYFA'!$B$314:K317),KİLŞİLER!$E$4:$H$83,4,0),"")</f>
        <v/>
      </c>
      <c r="M317" s="87"/>
      <c r="N317" s="90">
        <v>4</v>
      </c>
      <c r="O317" s="88" t="str">
        <f>IFERROR(VLOOKUP('ANA SAYFA'!$P$309&amp;ROWS('ANA SAYFA'!$B$314:N317),KİLŞİLER!$E$4:$H$83,3,0),"")</f>
        <v/>
      </c>
      <c r="P317" s="89" t="str">
        <f>IFERROR(VLOOKUP('ANA SAYFA'!$P$309&amp;ROWS('ANA SAYFA'!$B$314:O317),KİLŞİLER!$E$4:$H$83,4,0),"")</f>
        <v/>
      </c>
      <c r="Q317" s="87"/>
      <c r="R317" s="90">
        <v>4</v>
      </c>
      <c r="S317" s="88" t="str">
        <f>IFERROR(VLOOKUP('ANA SAYFA'!$T$309&amp;ROWS('ANA SAYFA'!$B$314:R317),KİLŞİLER!$E$4:$H$83,3,0),"")</f>
        <v/>
      </c>
      <c r="T317" s="89" t="str">
        <f>IFERROR(VLOOKUP('ANA SAYFA'!$T$309&amp;ROWS('ANA SAYFA'!$B$314:S317),KİLŞİLER!$E$4:$H$83,4,0),"")</f>
        <v/>
      </c>
      <c r="U317" s="56"/>
    </row>
    <row r="318" spans="1:23" ht="15" customHeight="1" x14ac:dyDescent="0.25">
      <c r="B318" s="90">
        <v>5</v>
      </c>
      <c r="C318" s="88" t="str">
        <f>IFERROR(VLOOKUP('ANA SAYFA'!$D$309&amp;ROWS('ANA SAYFA'!$B$314:B318),KİLŞİLER!$E$4:$H$83,3,0),"")</f>
        <v/>
      </c>
      <c r="D318" s="89" t="str">
        <f>IFERROR(VLOOKUP('ANA SAYFA'!$D$309&amp;ROWS('ANA SAYFA'!$B$314:C318),KİLŞİLER!$E$4:$H$83,4,0),"")</f>
        <v/>
      </c>
      <c r="E318" s="83"/>
      <c r="F318" s="90">
        <v>5</v>
      </c>
      <c r="G318" s="88" t="str">
        <f>IFERROR(VLOOKUP('ANA SAYFA'!$H$309&amp;ROWS('ANA SAYFA'!$B$314:F318),KİLŞİLER!$E$4:$H$83,3,0),"")</f>
        <v/>
      </c>
      <c r="H318" s="89" t="str">
        <f>IFERROR(VLOOKUP('ANA SAYFA'!$H$309&amp;ROWS('ANA SAYFA'!$B$314:G318),KİLŞİLER!$E$4:$H$83,4,0),"")</f>
        <v/>
      </c>
      <c r="I318" s="91"/>
      <c r="J318" s="90">
        <v>5</v>
      </c>
      <c r="K318" s="88" t="str">
        <f>IFERROR(VLOOKUP('ANA SAYFA'!$L$309&amp;ROWS('ANA SAYFA'!$B$314:J318),KİLŞİLER!$E$4:$H$83,3,0),"")</f>
        <v/>
      </c>
      <c r="L318" s="89" t="str">
        <f>IFERROR(VLOOKUP('ANA SAYFA'!$L$309&amp;ROWS('ANA SAYFA'!$B$314:K318),KİLŞİLER!$E$4:$H$83,4,0),"")</f>
        <v/>
      </c>
      <c r="M318" s="87"/>
      <c r="N318" s="90">
        <v>5</v>
      </c>
      <c r="O318" s="88" t="str">
        <f>IFERROR(VLOOKUP('ANA SAYFA'!$P$309&amp;ROWS('ANA SAYFA'!$B$314:N318),KİLŞİLER!$E$4:$H$83,3,0),"")</f>
        <v/>
      </c>
      <c r="P318" s="89" t="str">
        <f>IFERROR(VLOOKUP('ANA SAYFA'!$P$309&amp;ROWS('ANA SAYFA'!$B$314:O318),KİLŞİLER!$E$4:$H$83,4,0),"")</f>
        <v/>
      </c>
      <c r="Q318" s="87"/>
      <c r="R318" s="90">
        <v>5</v>
      </c>
      <c r="S318" s="88" t="str">
        <f>IFERROR(VLOOKUP('ANA SAYFA'!$T$309&amp;ROWS('ANA SAYFA'!$B$314:R318),KİLŞİLER!$E$4:$H$83,3,0),"")</f>
        <v/>
      </c>
      <c r="T318" s="89" t="str">
        <f>IFERROR(VLOOKUP('ANA SAYFA'!$T$309&amp;ROWS('ANA SAYFA'!$B$314:S318),KİLŞİLER!$E$4:$H$83,4,0),"")</f>
        <v/>
      </c>
      <c r="U318" s="56"/>
    </row>
    <row r="319" spans="1:23" ht="15" customHeight="1" x14ac:dyDescent="0.25">
      <c r="B319" s="90">
        <v>6</v>
      </c>
      <c r="C319" s="88" t="str">
        <f>IFERROR(VLOOKUP('ANA SAYFA'!$D$309&amp;ROWS('ANA SAYFA'!$B$314:B319),KİLŞİLER!$E$4:$H$83,3,0),"")</f>
        <v/>
      </c>
      <c r="D319" s="89" t="str">
        <f>IFERROR(VLOOKUP('ANA SAYFA'!$D$309&amp;ROWS('ANA SAYFA'!$B$314:C319),KİLŞİLER!$E$4:$H$83,4,0),"")</f>
        <v/>
      </c>
      <c r="E319" s="83"/>
      <c r="F319" s="90">
        <v>6</v>
      </c>
      <c r="G319" s="88" t="str">
        <f>IFERROR(VLOOKUP('ANA SAYFA'!$H$309&amp;ROWS('ANA SAYFA'!$B$314:F319),KİLŞİLER!$E$4:$H$83,3,0),"")</f>
        <v/>
      </c>
      <c r="H319" s="89" t="str">
        <f>IFERROR(VLOOKUP('ANA SAYFA'!$H$309&amp;ROWS('ANA SAYFA'!$B$314:G319),KİLŞİLER!$E$4:$H$83,4,0),"")</f>
        <v/>
      </c>
      <c r="I319" s="91"/>
      <c r="J319" s="90">
        <v>6</v>
      </c>
      <c r="K319" s="88" t="str">
        <f>IFERROR(VLOOKUP('ANA SAYFA'!$L$309&amp;ROWS('ANA SAYFA'!$B$314:J319),KİLŞİLER!$E$4:$H$83,3,0),"")</f>
        <v/>
      </c>
      <c r="L319" s="89" t="str">
        <f>IFERROR(VLOOKUP('ANA SAYFA'!$L$309&amp;ROWS('ANA SAYFA'!$B$314:K319),KİLŞİLER!$E$4:$H$83,4,0),"")</f>
        <v/>
      </c>
      <c r="M319" s="87"/>
      <c r="N319" s="90">
        <v>6</v>
      </c>
      <c r="O319" s="88" t="str">
        <f>IFERROR(VLOOKUP('ANA SAYFA'!$P$309&amp;ROWS('ANA SAYFA'!$B$314:N319),KİLŞİLER!$E$4:$H$83,3,0),"")</f>
        <v/>
      </c>
      <c r="P319" s="89" t="str">
        <f>IFERROR(VLOOKUP('ANA SAYFA'!$P$309&amp;ROWS('ANA SAYFA'!$B$314:O319),KİLŞİLER!$E$4:$H$83,4,0),"")</f>
        <v/>
      </c>
      <c r="Q319" s="87"/>
      <c r="R319" s="90">
        <v>6</v>
      </c>
      <c r="S319" s="88" t="str">
        <f>IFERROR(VLOOKUP('ANA SAYFA'!$T$309&amp;ROWS('ANA SAYFA'!$B$314:R319),KİLŞİLER!$E$4:$H$83,3,0),"")</f>
        <v/>
      </c>
      <c r="T319" s="89" t="str">
        <f>IFERROR(VLOOKUP('ANA SAYFA'!$T$309&amp;ROWS('ANA SAYFA'!$B$314:S319),KİLŞİLER!$E$4:$H$83,4,0),"")</f>
        <v/>
      </c>
      <c r="U319" s="56"/>
    </row>
    <row r="320" spans="1:23" ht="15" customHeight="1" x14ac:dyDescent="0.25">
      <c r="B320" s="90">
        <v>7</v>
      </c>
      <c r="C320" s="88" t="str">
        <f>IFERROR(VLOOKUP('ANA SAYFA'!$D$309&amp;ROWS('ANA SAYFA'!$B$314:B320),KİLŞİLER!$E$4:$H$83,3,0),"")</f>
        <v/>
      </c>
      <c r="D320" s="89" t="str">
        <f>IFERROR(VLOOKUP('ANA SAYFA'!$D$309&amp;ROWS('ANA SAYFA'!$B$314:C320),KİLŞİLER!$E$4:$H$83,4,0),"")</f>
        <v/>
      </c>
      <c r="E320" s="83"/>
      <c r="F320" s="90">
        <v>7</v>
      </c>
      <c r="G320" s="88" t="str">
        <f>IFERROR(VLOOKUP('ANA SAYFA'!$H$309&amp;ROWS('ANA SAYFA'!$B$314:F320),KİLŞİLER!$E$4:$H$83,3,0),"")</f>
        <v/>
      </c>
      <c r="H320" s="89" t="str">
        <f>IFERROR(VLOOKUP('ANA SAYFA'!$H$309&amp;ROWS('ANA SAYFA'!$B$314:G320),KİLŞİLER!$E$4:$H$83,4,0),"")</f>
        <v/>
      </c>
      <c r="I320" s="91"/>
      <c r="J320" s="90">
        <v>7</v>
      </c>
      <c r="K320" s="88" t="str">
        <f>IFERROR(VLOOKUP('ANA SAYFA'!$L$309&amp;ROWS('ANA SAYFA'!$B$314:J320),KİLŞİLER!$E$4:$H$83,3,0),"")</f>
        <v/>
      </c>
      <c r="L320" s="89" t="str">
        <f>IFERROR(VLOOKUP('ANA SAYFA'!$L$309&amp;ROWS('ANA SAYFA'!$B$314:K320),KİLŞİLER!$E$4:$H$83,4,0),"")</f>
        <v/>
      </c>
      <c r="M320" s="87"/>
      <c r="N320" s="90">
        <v>7</v>
      </c>
      <c r="O320" s="88" t="str">
        <f>IFERROR(VLOOKUP('ANA SAYFA'!$P$309&amp;ROWS('ANA SAYFA'!$B$314:N320),KİLŞİLER!$E$4:$H$83,3,0),"")</f>
        <v/>
      </c>
      <c r="P320" s="89" t="str">
        <f>IFERROR(VLOOKUP('ANA SAYFA'!$P$309&amp;ROWS('ANA SAYFA'!$B$314:O320),KİLŞİLER!$E$4:$H$83,4,0),"")</f>
        <v/>
      </c>
      <c r="Q320" s="87"/>
      <c r="R320" s="90">
        <v>7</v>
      </c>
      <c r="S320" s="88" t="str">
        <f>IFERROR(VLOOKUP('ANA SAYFA'!$T$309&amp;ROWS('ANA SAYFA'!$B$314:R320),KİLŞİLER!$E$4:$H$83,3,0),"")</f>
        <v/>
      </c>
      <c r="T320" s="89" t="str">
        <f>IFERROR(VLOOKUP('ANA SAYFA'!$T$309&amp;ROWS('ANA SAYFA'!$B$314:S320),KİLŞİLER!$E$4:$H$83,4,0),"")</f>
        <v/>
      </c>
      <c r="U320" s="56"/>
    </row>
    <row r="321" spans="2:23" ht="15" customHeight="1" x14ac:dyDescent="0.25">
      <c r="B321" s="90">
        <v>8</v>
      </c>
      <c r="C321" s="88" t="str">
        <f>IFERROR(VLOOKUP('ANA SAYFA'!$D$309&amp;ROWS('ANA SAYFA'!$B$314:B321),KİLŞİLER!$E$4:$H$83,3,0),"")</f>
        <v/>
      </c>
      <c r="D321" s="89" t="str">
        <f>IFERROR(VLOOKUP('ANA SAYFA'!$D$309&amp;ROWS('ANA SAYFA'!$B$314:C321),KİLŞİLER!$E$4:$H$83,4,0),"")</f>
        <v/>
      </c>
      <c r="E321" s="83"/>
      <c r="F321" s="90">
        <v>8</v>
      </c>
      <c r="G321" s="88" t="str">
        <f>IFERROR(VLOOKUP('ANA SAYFA'!$H$309&amp;ROWS('ANA SAYFA'!$B$314:F321),KİLŞİLER!$E$4:$H$83,3,0),"")</f>
        <v/>
      </c>
      <c r="H321" s="89" t="str">
        <f>IFERROR(VLOOKUP('ANA SAYFA'!$H$309&amp;ROWS('ANA SAYFA'!$B$314:G321),KİLŞİLER!$E$4:$H$83,4,0),"")</f>
        <v/>
      </c>
      <c r="I321" s="91"/>
      <c r="J321" s="90">
        <v>8</v>
      </c>
      <c r="K321" s="88" t="str">
        <f>IFERROR(VLOOKUP('ANA SAYFA'!$L$309&amp;ROWS('ANA SAYFA'!$B$314:J321),KİLŞİLER!$E$4:$H$83,3,0),"")</f>
        <v/>
      </c>
      <c r="L321" s="89" t="str">
        <f>IFERROR(VLOOKUP('ANA SAYFA'!$L$309&amp;ROWS('ANA SAYFA'!$B$314:K321),KİLŞİLER!$E$4:$H$83,4,0),"")</f>
        <v/>
      </c>
      <c r="M321" s="87"/>
      <c r="N321" s="90">
        <v>8</v>
      </c>
      <c r="O321" s="88" t="str">
        <f>IFERROR(VLOOKUP('ANA SAYFA'!$P$309&amp;ROWS('ANA SAYFA'!$B$314:N321),KİLŞİLER!$E$4:$H$83,3,0),"")</f>
        <v/>
      </c>
      <c r="P321" s="89" t="str">
        <f>IFERROR(VLOOKUP('ANA SAYFA'!$P$309&amp;ROWS('ANA SAYFA'!$B$314:O321),KİLŞİLER!$E$4:$H$83,4,0),"")</f>
        <v/>
      </c>
      <c r="Q321" s="87"/>
      <c r="R321" s="90">
        <v>8</v>
      </c>
      <c r="S321" s="88" t="str">
        <f>IFERROR(VLOOKUP('ANA SAYFA'!$T$309&amp;ROWS('ANA SAYFA'!$B$314:R321),KİLŞİLER!$E$4:$H$83,3,0),"")</f>
        <v/>
      </c>
      <c r="T321" s="89" t="str">
        <f>IFERROR(VLOOKUP('ANA SAYFA'!$T$309&amp;ROWS('ANA SAYFA'!$B$314:S321),KİLŞİLER!$E$4:$H$83,4,0),"")</f>
        <v/>
      </c>
      <c r="U321" s="56"/>
    </row>
    <row r="322" spans="2:23" ht="15" customHeight="1" x14ac:dyDescent="0.25">
      <c r="B322" s="90">
        <v>9</v>
      </c>
      <c r="C322" s="88" t="str">
        <f>IFERROR(VLOOKUP('ANA SAYFA'!$D$309&amp;ROWS('ANA SAYFA'!$B$314:B322),KİLŞİLER!$E$4:$H$83,3,0),"")</f>
        <v/>
      </c>
      <c r="D322" s="89" t="str">
        <f>IFERROR(VLOOKUP('ANA SAYFA'!$D$309&amp;ROWS('ANA SAYFA'!$B$314:C322),KİLŞİLER!$E$4:$H$83,4,0),"")</f>
        <v/>
      </c>
      <c r="E322" s="83"/>
      <c r="F322" s="90">
        <v>9</v>
      </c>
      <c r="G322" s="88" t="str">
        <f>IFERROR(VLOOKUP('ANA SAYFA'!$H$309&amp;ROWS('ANA SAYFA'!$B$314:F322),KİLŞİLER!$E$4:$H$83,3,0),"")</f>
        <v/>
      </c>
      <c r="H322" s="89" t="str">
        <f>IFERROR(VLOOKUP('ANA SAYFA'!$H$309&amp;ROWS('ANA SAYFA'!$B$314:G322),KİLŞİLER!$E$4:$H$83,4,0),"")</f>
        <v/>
      </c>
      <c r="I322" s="91"/>
      <c r="J322" s="90">
        <v>9</v>
      </c>
      <c r="K322" s="88" t="str">
        <f>IFERROR(VLOOKUP('ANA SAYFA'!$L$309&amp;ROWS('ANA SAYFA'!$B$314:J322),KİLŞİLER!$E$4:$H$83,3,0),"")</f>
        <v/>
      </c>
      <c r="L322" s="89" t="str">
        <f>IFERROR(VLOOKUP('ANA SAYFA'!$L$309&amp;ROWS('ANA SAYFA'!$B$314:K322),KİLŞİLER!$E$4:$H$83,4,0),"")</f>
        <v/>
      </c>
      <c r="M322" s="87"/>
      <c r="N322" s="90">
        <v>9</v>
      </c>
      <c r="O322" s="88" t="str">
        <f>IFERROR(VLOOKUP('ANA SAYFA'!$P$309&amp;ROWS('ANA SAYFA'!$B$314:N322),KİLŞİLER!$E$4:$H$83,3,0),"")</f>
        <v/>
      </c>
      <c r="P322" s="89" t="str">
        <f>IFERROR(VLOOKUP('ANA SAYFA'!$P$309&amp;ROWS('ANA SAYFA'!$B$314:O322),KİLŞİLER!$E$4:$H$83,4,0),"")</f>
        <v/>
      </c>
      <c r="Q322" s="87"/>
      <c r="R322" s="90">
        <v>9</v>
      </c>
      <c r="S322" s="88" t="str">
        <f>IFERROR(VLOOKUP('ANA SAYFA'!$T$309&amp;ROWS('ANA SAYFA'!$B$314:R322),KİLŞİLER!$E$4:$H$83,3,0),"")</f>
        <v/>
      </c>
      <c r="T322" s="89" t="str">
        <f>IFERROR(VLOOKUP('ANA SAYFA'!$T$309&amp;ROWS('ANA SAYFA'!$B$314:S322),KİLŞİLER!$E$4:$H$83,4,0),"")</f>
        <v/>
      </c>
      <c r="U322" s="56"/>
    </row>
    <row r="323" spans="2:23" ht="15" customHeight="1" x14ac:dyDescent="0.25">
      <c r="B323" s="90">
        <v>10</v>
      </c>
      <c r="C323" s="88" t="str">
        <f>IFERROR(VLOOKUP('ANA SAYFA'!$D$309&amp;ROWS('ANA SAYFA'!$B$314:B323),KİLŞİLER!$E$4:$H$83,3,0),"")</f>
        <v/>
      </c>
      <c r="D323" s="89" t="str">
        <f>IFERROR(VLOOKUP('ANA SAYFA'!$D$309&amp;ROWS('ANA SAYFA'!$B$314:C323),KİLŞİLER!$E$4:$H$83,4,0),"")</f>
        <v/>
      </c>
      <c r="E323" s="83"/>
      <c r="F323" s="90">
        <v>10</v>
      </c>
      <c r="G323" s="88" t="str">
        <f>IFERROR(VLOOKUP('ANA SAYFA'!$H$309&amp;ROWS('ANA SAYFA'!$B$314:F323),KİLŞİLER!$E$4:$H$83,3,0),"")</f>
        <v/>
      </c>
      <c r="H323" s="89" t="str">
        <f>IFERROR(VLOOKUP('ANA SAYFA'!$H$309&amp;ROWS('ANA SAYFA'!$B$314:G323),KİLŞİLER!$E$4:$H$83,4,0),"")</f>
        <v/>
      </c>
      <c r="I323" s="91"/>
      <c r="J323" s="90">
        <v>10</v>
      </c>
      <c r="K323" s="88" t="str">
        <f>IFERROR(VLOOKUP('ANA SAYFA'!$L$309&amp;ROWS('ANA SAYFA'!$B$314:J323),KİLŞİLER!$E$4:$H$83,3,0),"")</f>
        <v/>
      </c>
      <c r="L323" s="89" t="str">
        <f>IFERROR(VLOOKUP('ANA SAYFA'!$L$309&amp;ROWS('ANA SAYFA'!$B$314:K323),KİLŞİLER!$E$4:$H$83,4,0),"")</f>
        <v/>
      </c>
      <c r="M323" s="87"/>
      <c r="N323" s="90">
        <v>10</v>
      </c>
      <c r="O323" s="88" t="str">
        <f>IFERROR(VLOOKUP('ANA SAYFA'!$P$309&amp;ROWS('ANA SAYFA'!$B$314:N323),KİLŞİLER!$E$4:$H$83,3,0),"")</f>
        <v/>
      </c>
      <c r="P323" s="89" t="str">
        <f>IFERROR(VLOOKUP('ANA SAYFA'!$P$309&amp;ROWS('ANA SAYFA'!$B$314:O323),KİLŞİLER!$E$4:$H$83,4,0),"")</f>
        <v/>
      </c>
      <c r="Q323" s="87"/>
      <c r="R323" s="90">
        <v>10</v>
      </c>
      <c r="S323" s="88" t="str">
        <f>IFERROR(VLOOKUP('ANA SAYFA'!$T$309&amp;ROWS('ANA SAYFA'!$B$314:R323),KİLŞİLER!$E$4:$H$83,3,0),"")</f>
        <v/>
      </c>
      <c r="T323" s="89" t="str">
        <f>IFERROR(VLOOKUP('ANA SAYFA'!$T$309&amp;ROWS('ANA SAYFA'!$B$314:S323),KİLŞİLER!$E$4:$H$83,4,0),"")</f>
        <v/>
      </c>
      <c r="U323" s="56"/>
    </row>
    <row r="324" spans="2:23" ht="15" customHeight="1" x14ac:dyDescent="0.25">
      <c r="B324" s="90">
        <v>11</v>
      </c>
      <c r="C324" s="88" t="str">
        <f>IFERROR(VLOOKUP('ANA SAYFA'!$D$309&amp;ROWS('ANA SAYFA'!$B$314:B324),KİLŞİLER!$E$4:$H$83,3,0),"")</f>
        <v/>
      </c>
      <c r="D324" s="89" t="str">
        <f>IFERROR(VLOOKUP('ANA SAYFA'!$D$309&amp;ROWS('ANA SAYFA'!$B$314:C324),KİLŞİLER!$E$4:$H$83,4,0),"")</f>
        <v/>
      </c>
      <c r="E324" s="83"/>
      <c r="F324" s="90">
        <v>11</v>
      </c>
      <c r="G324" s="88" t="str">
        <f>IFERROR(VLOOKUP('ANA SAYFA'!$H$309&amp;ROWS('ANA SAYFA'!$B$314:F324),KİLŞİLER!$E$4:$H$83,3,0),"")</f>
        <v/>
      </c>
      <c r="H324" s="89" t="str">
        <f>IFERROR(VLOOKUP('ANA SAYFA'!$H$309&amp;ROWS('ANA SAYFA'!$B$314:G324),KİLŞİLER!$E$4:$H$83,4,0),"")</f>
        <v/>
      </c>
      <c r="I324" s="91"/>
      <c r="J324" s="90">
        <v>11</v>
      </c>
      <c r="K324" s="88" t="str">
        <f>IFERROR(VLOOKUP('ANA SAYFA'!$L$309&amp;ROWS('ANA SAYFA'!$B$314:J324),KİLŞİLER!$E$4:$H$83,3,0),"")</f>
        <v/>
      </c>
      <c r="L324" s="89" t="str">
        <f>IFERROR(VLOOKUP('ANA SAYFA'!$L$309&amp;ROWS('ANA SAYFA'!$B$314:K324),KİLŞİLER!$E$4:$H$83,4,0),"")</f>
        <v/>
      </c>
      <c r="M324" s="87"/>
      <c r="N324" s="90">
        <v>11</v>
      </c>
      <c r="O324" s="88" t="str">
        <f>IFERROR(VLOOKUP('ANA SAYFA'!$P$309&amp;ROWS('ANA SAYFA'!$B$314:N324),KİLŞİLER!$E$4:$H$83,3,0),"")</f>
        <v/>
      </c>
      <c r="P324" s="89" t="str">
        <f>IFERROR(VLOOKUP('ANA SAYFA'!$P$309&amp;ROWS('ANA SAYFA'!$B$314:O324),KİLŞİLER!$E$4:$H$83,4,0),"")</f>
        <v/>
      </c>
      <c r="Q324" s="87"/>
      <c r="R324" s="90">
        <v>11</v>
      </c>
      <c r="S324" s="88" t="str">
        <f>IFERROR(VLOOKUP('ANA SAYFA'!$T$309&amp;ROWS('ANA SAYFA'!$B$314:R324),KİLŞİLER!$E$4:$H$83,3,0),"")</f>
        <v/>
      </c>
      <c r="T324" s="89" t="str">
        <f>IFERROR(VLOOKUP('ANA SAYFA'!$T$309&amp;ROWS('ANA SAYFA'!$B$314:S324),KİLŞİLER!$E$4:$H$83,4,0),"")</f>
        <v/>
      </c>
      <c r="U324" s="56"/>
    </row>
    <row r="325" spans="2:23" ht="15" customHeight="1" x14ac:dyDescent="0.25">
      <c r="B325" s="90">
        <v>12</v>
      </c>
      <c r="C325" s="88" t="str">
        <f>IFERROR(VLOOKUP('ANA SAYFA'!$D$309&amp;ROWS('ANA SAYFA'!$B$314:B325),KİLŞİLER!$E$4:$H$83,3,0),"")</f>
        <v/>
      </c>
      <c r="D325" s="89" t="str">
        <f>IFERROR(VLOOKUP('ANA SAYFA'!$D$309&amp;ROWS('ANA SAYFA'!$B$314:C325),KİLŞİLER!$E$4:$H$83,4,0),"")</f>
        <v/>
      </c>
      <c r="E325" s="83"/>
      <c r="F325" s="90">
        <v>12</v>
      </c>
      <c r="G325" s="88" t="str">
        <f>IFERROR(VLOOKUP('ANA SAYFA'!$H$309&amp;ROWS('ANA SAYFA'!$B$314:F325),KİLŞİLER!$E$4:$H$83,3,0),"")</f>
        <v/>
      </c>
      <c r="H325" s="89" t="str">
        <f>IFERROR(VLOOKUP('ANA SAYFA'!$H$309&amp;ROWS('ANA SAYFA'!$B$314:G325),KİLŞİLER!$E$4:$H$83,4,0),"")</f>
        <v/>
      </c>
      <c r="I325" s="91"/>
      <c r="J325" s="90">
        <v>12</v>
      </c>
      <c r="K325" s="88" t="str">
        <f>IFERROR(VLOOKUP('ANA SAYFA'!$L$309&amp;ROWS('ANA SAYFA'!$B$314:J325),KİLŞİLER!$E$4:$H$83,3,0),"")</f>
        <v/>
      </c>
      <c r="L325" s="89" t="str">
        <f>IFERROR(VLOOKUP('ANA SAYFA'!$L$309&amp;ROWS('ANA SAYFA'!$B$314:K325),KİLŞİLER!$E$4:$H$83,4,0),"")</f>
        <v/>
      </c>
      <c r="M325" s="87"/>
      <c r="N325" s="90">
        <v>12</v>
      </c>
      <c r="O325" s="88" t="str">
        <f>IFERROR(VLOOKUP('ANA SAYFA'!$P$309&amp;ROWS('ANA SAYFA'!$B$314:N325),KİLŞİLER!$E$4:$H$83,3,0),"")</f>
        <v/>
      </c>
      <c r="P325" s="89" t="str">
        <f>IFERROR(VLOOKUP('ANA SAYFA'!$P$309&amp;ROWS('ANA SAYFA'!$B$314:O325),KİLŞİLER!$E$4:$H$83,4,0),"")</f>
        <v/>
      </c>
      <c r="Q325" s="87"/>
      <c r="R325" s="90">
        <v>12</v>
      </c>
      <c r="S325" s="88" t="str">
        <f>IFERROR(VLOOKUP('ANA SAYFA'!$T$309&amp;ROWS('ANA SAYFA'!$B$314:R325),KİLŞİLER!$E$4:$H$83,3,0),"")</f>
        <v/>
      </c>
      <c r="T325" s="89" t="str">
        <f>IFERROR(VLOOKUP('ANA SAYFA'!$T$309&amp;ROWS('ANA SAYFA'!$B$314:S325),KİLŞİLER!$E$4:$H$83,4,0),"")</f>
        <v/>
      </c>
      <c r="U325" s="56"/>
    </row>
    <row r="326" spans="2:23" ht="15" customHeight="1" x14ac:dyDescent="0.25">
      <c r="B326" s="90">
        <v>13</v>
      </c>
      <c r="C326" s="88" t="str">
        <f>IFERROR(VLOOKUP('ANA SAYFA'!$D$309&amp;ROWS('ANA SAYFA'!$B$314:B326),KİLŞİLER!$E$4:$H$83,3,0),"")</f>
        <v/>
      </c>
      <c r="D326" s="89" t="str">
        <f>IFERROR(VLOOKUP('ANA SAYFA'!$D$309&amp;ROWS('ANA SAYFA'!$B$314:C326),KİLŞİLER!$E$4:$H$83,4,0),"")</f>
        <v/>
      </c>
      <c r="E326" s="83"/>
      <c r="F326" s="90">
        <v>13</v>
      </c>
      <c r="G326" s="88" t="str">
        <f>IFERROR(VLOOKUP('ANA SAYFA'!$H$309&amp;ROWS('ANA SAYFA'!$B$314:F326),KİLŞİLER!$E$4:$H$83,3,0),"")</f>
        <v/>
      </c>
      <c r="H326" s="89" t="str">
        <f>IFERROR(VLOOKUP('ANA SAYFA'!$H$309&amp;ROWS('ANA SAYFA'!$B$314:G326),KİLŞİLER!$E$4:$H$83,4,0),"")</f>
        <v/>
      </c>
      <c r="I326" s="91"/>
      <c r="J326" s="90">
        <v>13</v>
      </c>
      <c r="K326" s="88" t="str">
        <f>IFERROR(VLOOKUP('ANA SAYFA'!$L$309&amp;ROWS('ANA SAYFA'!$B$314:J326),KİLŞİLER!$E$4:$H$83,3,0),"")</f>
        <v/>
      </c>
      <c r="L326" s="89" t="str">
        <f>IFERROR(VLOOKUP('ANA SAYFA'!$L$309&amp;ROWS('ANA SAYFA'!$B$314:K326),KİLŞİLER!$E$4:$H$83,4,0),"")</f>
        <v/>
      </c>
      <c r="M326" s="87"/>
      <c r="N326" s="90">
        <v>13</v>
      </c>
      <c r="O326" s="88" t="str">
        <f>IFERROR(VLOOKUP('ANA SAYFA'!$P$309&amp;ROWS('ANA SAYFA'!$B$314:N326),KİLŞİLER!$E$4:$H$83,3,0),"")</f>
        <v/>
      </c>
      <c r="P326" s="89" t="str">
        <f>IFERROR(VLOOKUP('ANA SAYFA'!$P$309&amp;ROWS('ANA SAYFA'!$B$314:O326),KİLŞİLER!$E$4:$H$83,4,0),"")</f>
        <v/>
      </c>
      <c r="Q326" s="87"/>
      <c r="R326" s="90">
        <v>13</v>
      </c>
      <c r="S326" s="88" t="str">
        <f>IFERROR(VLOOKUP('ANA SAYFA'!$T$309&amp;ROWS('ANA SAYFA'!$B$314:R326),KİLŞİLER!$E$4:$H$83,3,0),"")</f>
        <v/>
      </c>
      <c r="T326" s="89" t="str">
        <f>IFERROR(VLOOKUP('ANA SAYFA'!$T$309&amp;ROWS('ANA SAYFA'!$B$314:S326),KİLŞİLER!$E$4:$H$83,4,0),"")</f>
        <v/>
      </c>
      <c r="U326" s="56"/>
    </row>
    <row r="327" spans="2:23" ht="15" customHeight="1" x14ac:dyDescent="0.25">
      <c r="B327" s="90">
        <v>14</v>
      </c>
      <c r="C327" s="88" t="str">
        <f>IFERROR(VLOOKUP('ANA SAYFA'!$D$309&amp;ROWS('ANA SAYFA'!$B$314:B327),KİLŞİLER!$E$4:$H$83,3,0),"")</f>
        <v/>
      </c>
      <c r="D327" s="89" t="str">
        <f>IFERROR(VLOOKUP('ANA SAYFA'!$D$309&amp;ROWS('ANA SAYFA'!$B$314:C327),KİLŞİLER!$E$4:$H$83,4,0),"")</f>
        <v/>
      </c>
      <c r="E327" s="83"/>
      <c r="F327" s="90">
        <v>14</v>
      </c>
      <c r="G327" s="88" t="str">
        <f>IFERROR(VLOOKUP('ANA SAYFA'!$H$309&amp;ROWS('ANA SAYFA'!$B$314:F327),KİLŞİLER!$E$4:$H$83,3,0),"")</f>
        <v/>
      </c>
      <c r="H327" s="89" t="str">
        <f>IFERROR(VLOOKUP('ANA SAYFA'!$H$309&amp;ROWS('ANA SAYFA'!$B$314:G327),KİLŞİLER!$E$4:$H$83,4,0),"")</f>
        <v/>
      </c>
      <c r="I327" s="91"/>
      <c r="J327" s="90">
        <v>14</v>
      </c>
      <c r="K327" s="88" t="str">
        <f>IFERROR(VLOOKUP('ANA SAYFA'!$L$309&amp;ROWS('ANA SAYFA'!$B$314:J327),KİLŞİLER!$E$4:$H$83,3,0),"")</f>
        <v/>
      </c>
      <c r="L327" s="89" t="str">
        <f>IFERROR(VLOOKUP('ANA SAYFA'!$L$309&amp;ROWS('ANA SAYFA'!$B$314:K327),KİLŞİLER!$E$4:$H$83,4,0),"")</f>
        <v/>
      </c>
      <c r="M327" s="87"/>
      <c r="N327" s="90">
        <v>14</v>
      </c>
      <c r="O327" s="88" t="str">
        <f>IFERROR(VLOOKUP('ANA SAYFA'!$P$309&amp;ROWS('ANA SAYFA'!$B$314:N327),KİLŞİLER!$E$4:$H$83,3,0),"")</f>
        <v/>
      </c>
      <c r="P327" s="89" t="str">
        <f>IFERROR(VLOOKUP('ANA SAYFA'!$P$309&amp;ROWS('ANA SAYFA'!$B$314:O327),KİLŞİLER!$E$4:$H$83,4,0),"")</f>
        <v/>
      </c>
      <c r="Q327" s="87"/>
      <c r="R327" s="90">
        <v>14</v>
      </c>
      <c r="S327" s="88" t="str">
        <f>IFERROR(VLOOKUP('ANA SAYFA'!$T$309&amp;ROWS('ANA SAYFA'!$B$314:R327),KİLŞİLER!$E$4:$H$83,3,0),"")</f>
        <v/>
      </c>
      <c r="T327" s="89" t="str">
        <f>IFERROR(VLOOKUP('ANA SAYFA'!$T$309&amp;ROWS('ANA SAYFA'!$B$314:S327),KİLŞİLER!$E$4:$H$83,4,0),"")</f>
        <v/>
      </c>
      <c r="U327" s="56"/>
    </row>
    <row r="328" spans="2:23" ht="15" customHeight="1" x14ac:dyDescent="0.25">
      <c r="B328" s="90">
        <v>15</v>
      </c>
      <c r="C328" s="88" t="str">
        <f>IFERROR(VLOOKUP('ANA SAYFA'!$D$309&amp;ROWS('ANA SAYFA'!$B$314:B328),KİLŞİLER!$E$4:$H$83,3,0),"")</f>
        <v/>
      </c>
      <c r="D328" s="89" t="str">
        <f>IFERROR(VLOOKUP('ANA SAYFA'!$D$309&amp;ROWS('ANA SAYFA'!$B$314:C328),KİLŞİLER!$E$4:$H$83,4,0),"")</f>
        <v/>
      </c>
      <c r="E328" s="83"/>
      <c r="F328" s="90">
        <v>15</v>
      </c>
      <c r="G328" s="88" t="str">
        <f>IFERROR(VLOOKUP('ANA SAYFA'!$H$309&amp;ROWS('ANA SAYFA'!$B$314:F328),KİLŞİLER!$E$4:$H$83,3,0),"")</f>
        <v/>
      </c>
      <c r="H328" s="89" t="str">
        <f>IFERROR(VLOOKUP('ANA SAYFA'!$H$309&amp;ROWS('ANA SAYFA'!$B$314:G328),KİLŞİLER!$E$4:$H$83,4,0),"")</f>
        <v/>
      </c>
      <c r="I328" s="91"/>
      <c r="J328" s="90">
        <v>15</v>
      </c>
      <c r="K328" s="88" t="str">
        <f>IFERROR(VLOOKUP('ANA SAYFA'!$L$309&amp;ROWS('ANA SAYFA'!$B$314:J328),KİLŞİLER!$E$4:$H$83,3,0),"")</f>
        <v/>
      </c>
      <c r="L328" s="89" t="str">
        <f>IFERROR(VLOOKUP('ANA SAYFA'!$L$309&amp;ROWS('ANA SAYFA'!$B$314:K328),KİLŞİLER!$E$4:$H$83,4,0),"")</f>
        <v/>
      </c>
      <c r="M328" s="87"/>
      <c r="N328" s="90">
        <v>15</v>
      </c>
      <c r="O328" s="88" t="str">
        <f>IFERROR(VLOOKUP('ANA SAYFA'!$P$309&amp;ROWS('ANA SAYFA'!$B$314:N328),KİLŞİLER!$E$4:$H$83,3,0),"")</f>
        <v/>
      </c>
      <c r="P328" s="89" t="str">
        <f>IFERROR(VLOOKUP('ANA SAYFA'!$P$309&amp;ROWS('ANA SAYFA'!$B$314:O328),KİLŞİLER!$E$4:$H$83,4,0),"")</f>
        <v/>
      </c>
      <c r="Q328" s="87"/>
      <c r="R328" s="90">
        <v>15</v>
      </c>
      <c r="S328" s="88" t="str">
        <f>IFERROR(VLOOKUP('ANA SAYFA'!$T$309&amp;ROWS('ANA SAYFA'!$B$314:R328),KİLŞİLER!$E$4:$H$83,3,0),"")</f>
        <v/>
      </c>
      <c r="T328" s="89" t="str">
        <f>IFERROR(VLOOKUP('ANA SAYFA'!$T$309&amp;ROWS('ANA SAYFA'!$B$314:S328),KİLŞİLER!$E$4:$H$83,4,0),"")</f>
        <v/>
      </c>
      <c r="U328" s="56"/>
    </row>
    <row r="329" spans="2:23" ht="15" customHeight="1" thickBot="1" x14ac:dyDescent="0.3">
      <c r="B329" s="95">
        <v>16</v>
      </c>
      <c r="C329" s="88" t="str">
        <f>IFERROR(VLOOKUP('ANA SAYFA'!$D$309&amp;ROWS('ANA SAYFA'!$B$314:B329),KİLŞİLER!$E$4:$H$83,3,0),"")</f>
        <v/>
      </c>
      <c r="D329" s="89" t="str">
        <f>IFERROR(VLOOKUP('ANA SAYFA'!$D$309&amp;ROWS('ANA SAYFA'!$B$314:C329),KİLŞİLER!$E$4:$H$83,4,0),"")</f>
        <v/>
      </c>
      <c r="E329" s="83"/>
      <c r="F329" s="95">
        <v>16</v>
      </c>
      <c r="G329" s="88" t="str">
        <f>IFERROR(VLOOKUP('ANA SAYFA'!$H$309&amp;ROWS('ANA SAYFA'!$B$314:F329),KİLŞİLER!$E$4:$H$83,3,0),"")</f>
        <v/>
      </c>
      <c r="H329" s="89" t="str">
        <f>IFERROR(VLOOKUP('ANA SAYFA'!$H$309&amp;ROWS('ANA SAYFA'!$B$314:G329),KİLŞİLER!$E$4:$H$83,4,0),"")</f>
        <v/>
      </c>
      <c r="I329" s="91"/>
      <c r="J329" s="95">
        <v>16</v>
      </c>
      <c r="K329" s="88" t="str">
        <f>IFERROR(VLOOKUP('ANA SAYFA'!$L$309&amp;ROWS('ANA SAYFA'!$B$314:J329),KİLŞİLER!$E$4:$H$83,3,0),"")</f>
        <v/>
      </c>
      <c r="L329" s="89" t="str">
        <f>IFERROR(VLOOKUP('ANA SAYFA'!$L$309&amp;ROWS('ANA SAYFA'!$B$314:K329),KİLŞİLER!$E$4:$H$83,4,0),"")</f>
        <v/>
      </c>
      <c r="M329" s="87"/>
      <c r="N329" s="95">
        <v>16</v>
      </c>
      <c r="O329" s="88" t="str">
        <f>IFERROR(VLOOKUP('ANA SAYFA'!$P$309&amp;ROWS('ANA SAYFA'!$B$314:N329),KİLŞİLER!$E$4:$H$83,3,0),"")</f>
        <v/>
      </c>
      <c r="P329" s="89" t="str">
        <f>IFERROR(VLOOKUP('ANA SAYFA'!$P$309&amp;ROWS('ANA SAYFA'!$B$314:O329),KİLŞİLER!$E$4:$H$83,4,0),"")</f>
        <v/>
      </c>
      <c r="Q329" s="87"/>
      <c r="R329" s="95">
        <v>16</v>
      </c>
      <c r="S329" s="88" t="str">
        <f>IFERROR(VLOOKUP('ANA SAYFA'!$T$309&amp;ROWS('ANA SAYFA'!$B$314:R329),KİLŞİLER!$E$4:$H$83,3,0),"")</f>
        <v/>
      </c>
      <c r="T329" s="89" t="str">
        <f>IFERROR(VLOOKUP('ANA SAYFA'!$T$309&amp;ROWS('ANA SAYFA'!$B$314:S329),KİLŞİLER!$E$4:$H$83,4,0),"")</f>
        <v/>
      </c>
      <c r="U329" s="56"/>
      <c r="W329" s="54"/>
    </row>
    <row r="330" spans="2:23" ht="15" hidden="1" customHeight="1" x14ac:dyDescent="0.25">
      <c r="B330" s="234" t="s">
        <v>102</v>
      </c>
      <c r="C330" s="235"/>
      <c r="D330" s="236"/>
      <c r="E330" s="97"/>
      <c r="F330" s="234" t="s">
        <v>103</v>
      </c>
      <c r="G330" s="235"/>
      <c r="H330" s="236"/>
      <c r="I330" s="97"/>
      <c r="J330" s="234" t="s">
        <v>104</v>
      </c>
      <c r="K330" s="235"/>
      <c r="L330" s="236"/>
      <c r="M330" s="97"/>
      <c r="N330" s="234" t="s">
        <v>105</v>
      </c>
      <c r="O330" s="235"/>
      <c r="P330" s="236"/>
      <c r="Q330" s="97"/>
      <c r="R330" s="234" t="s">
        <v>106</v>
      </c>
      <c r="S330" s="235"/>
      <c r="T330" s="236"/>
      <c r="U330" s="98"/>
      <c r="W330" s="139" t="s">
        <v>7</v>
      </c>
    </row>
    <row r="331" spans="2:23" ht="15" hidden="1" customHeight="1" x14ac:dyDescent="0.3">
      <c r="B331" s="62"/>
      <c r="C331" s="62"/>
      <c r="D331" s="62"/>
      <c r="E331" s="62"/>
      <c r="F331" s="6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6"/>
      <c r="W331" s="140" t="str">
        <f>IF(P129="EYLÜL",IF(MONTH(H371)&gt;MONTH(F371),F372,F371),IF(P129="EKİM",IF(MONTH(P371)&gt;MONTH(N371),N372,N371),IF(P129="KASIM",IF(MONTH(H381)&gt;MONTH(F381),F382,F381),IF(P129="ARALIK",IF(MONTH(P381)&gt;MONTH(N381),N382,N381),IF(P129="OCAK",IF(MONTH(H331)&gt;MONTH(F331),F332,F331),IF(P129="ŞUBAT",IF(MONTH(P331)&gt;MONTH(N331),N332,N331),IF(P129="MART",IF(MONTH(H341)&gt;MONTH(F341),F342,F341),IF(P129="NİSAN",IF(MONTH(P341)&gt;MONTH(N341),N342,N341),IF(P129="MAYIS",IF(MONTH(H351)&gt;MONTH(F351),F352,F351),IF(P129="HAZİRAN",IF(MONTH(P351)&gt;MONTH(N351),N352,N351),""))))))))))</f>
        <v/>
      </c>
    </row>
    <row r="332" spans="2:23" ht="15" hidden="1" customHeight="1" x14ac:dyDescent="0.3">
      <c r="W332" s="140">
        <f t="shared" ref="W332:W335" si="14">V332+1</f>
        <v>1</v>
      </c>
    </row>
    <row r="333" spans="2:23" ht="15" hidden="1" customHeight="1" x14ac:dyDescent="0.3">
      <c r="W333" s="140">
        <f t="shared" si="14"/>
        <v>1</v>
      </c>
    </row>
    <row r="334" spans="2:23" ht="15" hidden="1" customHeight="1" x14ac:dyDescent="0.3">
      <c r="W334" s="140">
        <f t="shared" si="14"/>
        <v>1</v>
      </c>
    </row>
    <row r="335" spans="2:23" ht="15" hidden="1" customHeight="1" x14ac:dyDescent="0.3">
      <c r="W335" s="140">
        <f t="shared" si="14"/>
        <v>1</v>
      </c>
    </row>
    <row r="336" spans="2:23" ht="15" hidden="1" customHeight="1" x14ac:dyDescent="0.3"/>
    <row r="337" spans="23:23" ht="15" hidden="1" customHeight="1" x14ac:dyDescent="0.3"/>
    <row r="338" spans="23:23" ht="15" hidden="1" customHeight="1" x14ac:dyDescent="0.3"/>
    <row r="339" spans="23:23" ht="15" hidden="1" customHeight="1" x14ac:dyDescent="0.3">
      <c r="W339" s="141"/>
    </row>
    <row r="340" spans="23:23" ht="15" hidden="1" customHeight="1" x14ac:dyDescent="0.3">
      <c r="W340" s="142"/>
    </row>
    <row r="341" spans="23:23" ht="15" hidden="1" customHeight="1" x14ac:dyDescent="0.3">
      <c r="W341" s="142"/>
    </row>
    <row r="342" spans="23:23" ht="15" hidden="1" customHeight="1" x14ac:dyDescent="0.3">
      <c r="W342" s="142"/>
    </row>
    <row r="343" spans="23:23" ht="15" hidden="1" customHeight="1" x14ac:dyDescent="0.3">
      <c r="W343" s="142"/>
    </row>
    <row r="344" spans="23:23" ht="15" hidden="1" customHeight="1" x14ac:dyDescent="0.3">
      <c r="W344" s="142"/>
    </row>
    <row r="345" spans="23:23" ht="15" hidden="1" customHeight="1" x14ac:dyDescent="0.3">
      <c r="W345" s="142"/>
    </row>
    <row r="346" spans="23:23" ht="15" hidden="1" customHeight="1" x14ac:dyDescent="0.3"/>
    <row r="347" spans="23:23" ht="15" hidden="1" customHeight="1" x14ac:dyDescent="0.3"/>
    <row r="348" spans="23:23" ht="15" hidden="1" customHeight="1" x14ac:dyDescent="0.3"/>
    <row r="349" spans="23:23" ht="15" hidden="1" customHeight="1" x14ac:dyDescent="0.3"/>
    <row r="350" spans="23:23" ht="15" hidden="1" customHeight="1" x14ac:dyDescent="0.3"/>
    <row r="351" spans="23:23" ht="15" hidden="1" customHeight="1" x14ac:dyDescent="0.3"/>
    <row r="352" spans="23:23" ht="15" hidden="1" customHeight="1" x14ac:dyDescent="0.3"/>
    <row r="353" spans="1:30" ht="15" hidden="1" customHeight="1" x14ac:dyDescent="0.25">
      <c r="A353" s="70"/>
      <c r="B353" s="243">
        <f>DATE(CalYear,1,1)</f>
        <v>45292</v>
      </c>
      <c r="C353" s="243"/>
      <c r="D353" s="243"/>
      <c r="E353" s="243"/>
      <c r="F353" s="243"/>
      <c r="G353" s="243"/>
      <c r="H353" s="243"/>
      <c r="I353" s="70"/>
      <c r="J353" s="243">
        <f>DATE(CalYear,2,1)</f>
        <v>45323</v>
      </c>
      <c r="K353" s="243"/>
      <c r="L353" s="243"/>
      <c r="M353" s="243"/>
      <c r="N353" s="243"/>
      <c r="O353" s="243"/>
      <c r="P353" s="243"/>
    </row>
    <row r="354" spans="1:30" ht="15" hidden="1" customHeight="1" x14ac:dyDescent="0.25">
      <c r="A354" s="123"/>
      <c r="B354" s="244" t="str">
        <f>UPPER(TEXT(B353,"AAAA"))</f>
        <v>OCAK</v>
      </c>
      <c r="C354" s="244"/>
      <c r="D354" s="244"/>
      <c r="E354" s="244"/>
      <c r="F354" s="244"/>
      <c r="G354" s="244"/>
      <c r="H354" s="244"/>
      <c r="I354" s="123" t="s">
        <v>21</v>
      </c>
      <c r="J354" s="244" t="str">
        <f>UPPER(TEXT(J353,"AAAA"))</f>
        <v>ŞUBAT</v>
      </c>
      <c r="K354" s="244"/>
      <c r="L354" s="244"/>
      <c r="M354" s="244"/>
      <c r="N354" s="244"/>
      <c r="O354" s="244"/>
      <c r="P354" s="244"/>
      <c r="S354" s="242" t="s">
        <v>34</v>
      </c>
      <c r="T354" s="242"/>
      <c r="U354" s="242"/>
    </row>
    <row r="355" spans="1:30" ht="15" hidden="1" customHeight="1" x14ac:dyDescent="0.3">
      <c r="A355" s="123"/>
      <c r="B355" s="124" t="str">
        <f t="shared" ref="B355" si="15">CHOOSE(COLUMN(A$2)+(WeekStart="Pazartesi"),"PZ","PT","SA","ÇA","PE","CU","CT","PZ")</f>
        <v>PT</v>
      </c>
      <c r="C355" s="124" t="str">
        <f t="shared" ref="C355" si="16">CHOOSE(COLUMN(B$2)+(WeekStart="Pazartesi"),"PZ","PT","SA","ÇA","PE","CU","CT","PZ")</f>
        <v>SA</v>
      </c>
      <c r="D355" s="124" t="str">
        <f t="shared" ref="D355" si="17">CHOOSE(COLUMN(C$2)+(WeekStart="Pazartesi"),"PZ","PT","SA","ÇA","PE","CU","CT","PZ")</f>
        <v>ÇA</v>
      </c>
      <c r="E355" s="124" t="str">
        <f t="shared" ref="E355" si="18">CHOOSE(COLUMN(D$2)+(WeekStart="Pazartesi"),"PZ","PT","SA","ÇA","PE","CU","CT","PZ")</f>
        <v>PE</v>
      </c>
      <c r="F355" s="124" t="str">
        <f t="shared" ref="F355" si="19">CHOOSE(COLUMN(E$2)+(WeekStart="Pazartesi"),"PZ","PT","SA","ÇA","PE","CU","CT","PZ")</f>
        <v>CU</v>
      </c>
      <c r="G355" s="124" t="str">
        <f t="shared" ref="G355" si="20">CHOOSE(COLUMN(F$2)+(WeekStart="Pazartesi"),"PZ","PT","SA","ÇA","PE","CU","CT","PZ")</f>
        <v>CT</v>
      </c>
      <c r="H355" s="124" t="str">
        <f t="shared" ref="H355" si="21">CHOOSE(COLUMN(G$2)+(WeekStart="Pazartesi"),"PZ","PT","SA","ÇA","PE","CU","CT","PZ")</f>
        <v>PZ</v>
      </c>
      <c r="I355" s="123"/>
      <c r="J355" s="124" t="str">
        <f t="shared" ref="J355" si="22">CHOOSE(COLUMN(A$2)+(WeekStart="Pazartesi"),"PZ","PT","SA","ÇA","PE","CU","CT","PZ")</f>
        <v>PT</v>
      </c>
      <c r="K355" s="124" t="str">
        <f t="shared" ref="K355" si="23">CHOOSE(COLUMN(B$2)+(WeekStart="Pazartesi"),"PZ","PT","SA","ÇA","PE","CU","CT","PZ")</f>
        <v>SA</v>
      </c>
      <c r="L355" s="124" t="str">
        <f t="shared" ref="L355" si="24">CHOOSE(COLUMN(C$2)+(WeekStart="Pazartesi"),"PZ","PT","SA","ÇA","PE","CU","CT","PZ")</f>
        <v>ÇA</v>
      </c>
      <c r="M355" s="124" t="str">
        <f t="shared" ref="M355" si="25">CHOOSE(COLUMN(D$2)+(WeekStart="Pazartesi"),"PZ","PT","SA","ÇA","PE","CU","CT","PZ")</f>
        <v>PE</v>
      </c>
      <c r="N355" s="124" t="str">
        <f t="shared" ref="N355" si="26">CHOOSE(COLUMN(E$2)+(WeekStart="Pazartesi"),"PZ","PT","SA","ÇA","PE","CU","CT","PZ")</f>
        <v>CU</v>
      </c>
      <c r="O355" s="124" t="str">
        <f t="shared" ref="O355" si="27">CHOOSE(COLUMN(F$2)+(WeekStart="Pazartesi"),"PZ","PT","SA","ÇA","PE","CU","CT","PZ")</f>
        <v>CT</v>
      </c>
      <c r="P355" s="124" t="str">
        <f t="shared" ref="P355" si="28">CHOOSE(COLUMN(G$2)+(WeekStart="Pazartesi"),"PZ","PT","SA","ÇA","PE","CU","CT","PZ")</f>
        <v>PZ</v>
      </c>
      <c r="S355" s="125" t="s">
        <v>33</v>
      </c>
      <c r="T355" s="125" t="s">
        <v>22</v>
      </c>
      <c r="U355" s="125" t="s">
        <v>6</v>
      </c>
    </row>
    <row r="356" spans="1:30" ht="15" hidden="1" customHeight="1" x14ac:dyDescent="0.3">
      <c r="A356" s="54">
        <v>1</v>
      </c>
      <c r="B356" s="126">
        <f t="array" ref="B356:H356">Günler+DATE(CalYear,MONTH($B$229),1)-WEEKDAY(DATE(CalYear,MONTH($B$229),1),(WeekStart="Pazartesi")+1)+$A356*7-6</f>
        <v>45292</v>
      </c>
      <c r="C356" s="126">
        <v>45293</v>
      </c>
      <c r="D356" s="126">
        <v>45294</v>
      </c>
      <c r="E356" s="126">
        <v>45295</v>
      </c>
      <c r="F356" s="126">
        <v>45296</v>
      </c>
      <c r="G356" s="126">
        <v>45297</v>
      </c>
      <c r="H356" s="126">
        <v>45298</v>
      </c>
      <c r="J356" s="126">
        <f t="array" ref="J356:P356">Günler+DATE(CalYear,MONTH($J$229),1)-WEEKDAY(DATE(CalYear,MONTH($J$229),1),(WeekStart="Pazartesi")+1)+$A356*7-6</f>
        <v>45320</v>
      </c>
      <c r="K356" s="126">
        <v>45321</v>
      </c>
      <c r="L356" s="126">
        <v>45322</v>
      </c>
      <c r="M356" s="126">
        <v>45323</v>
      </c>
      <c r="N356" s="126">
        <v>45324</v>
      </c>
      <c r="O356" s="126">
        <v>45325</v>
      </c>
      <c r="P356" s="126">
        <v>45326</v>
      </c>
      <c r="S356" s="127" t="str">
        <f>IF(P129="EYLÜL",IF(MONTH(H396)&gt;MONTH(F396),B397,B396),IF(P129="EKİM",IF(MONTH(P396)&gt;MONTH(N396),J397,J396),IF(P129="KASIM",IF(MONTH(H406)&gt;MONTH(F406),B407,B406),IF(P129="ARALIK",IF(MONTH(P406)&gt;MONTH(N406),J407,J406),IF(P129="OCAK",IF(MONTH(H356)&gt;MONTH(F356),B357,B356),IF(P129="ŞUBAT",IF(MONTH(P356)&gt;MONTH(N356),J357,J356),IF(P129="MART",IF(MONTH(H366)&gt;MONTH(F366),B367,B366),IF(P129="NİSAN",IF(MONTH(P366)&gt;MONTH(N366),J367,J366),IF(P129="MAYIS",IF(MONTH(H376)&gt;MONTH(F376),B377,B376),IF(P129="HAZİRAN",IF(MONTH(P376)&gt;MONTH(N376),J377,J376),""))))))))))</f>
        <v/>
      </c>
      <c r="T356" s="127" t="str">
        <f>IF(P129="EYLÜL",IF(MONTH(H396)&gt;MONTH(F396),C397,C396),IF(P129="EKİM",IF(MONTH(P396)&gt;MONTH(N396),K397,K396),IF(P129="KASIM",IF(MONTH(H406)&gt;MONTH(F406),C407,C406),IF(P129="ARALIK",IF(MONTH(P406)&gt;MONTH(N406),K407,K406),IF(P129="OCAK",IF(MONTH(H356)&gt;MONTH(F356),C357,C356),IF(P129="ŞUBAT",IF(MONTH(P356)&gt;MONTH(N356),K357,K356),IF(P129="MART",IF(MONTH(H366)&gt;MONTH(F366),C367,C366),IF(P129="NİSAN",IF(MONTH(P366)&gt;MONTH(N366),K367,K366),IF(P129="MAYIS",IF(MONTH(H376)&gt;MONTH(F376),C377,C376),IF(P129="HAZİRAN",IF(MONTH(P376)&gt;MONTH(N376),K377,K376),""))))))))))</f>
        <v/>
      </c>
      <c r="U356" s="127" t="str">
        <f>IF(P129="EYLÜL",IF(MONTH(H396)&gt;MONTH(F396),D397,D396),IF(P129="EKİM",IF(MONTH(P396)&gt;MONTH(N396),L397,L396),IF(P129="KASIM",IF(MONTH(H406)&gt;MONTH(F406),D407,D406),IF(P129="ARALIK",IF(MONTH(P406)&gt;MONTH(N406),L407,L406),IF(P129="OCAK",IF(MONTH(H356)&gt;MONTH(F356),D357,D356),IF(P129="ŞUBAT",IF(MONTH(P356)&gt;MONTH(N356),L357,L356),IF(P129="MART",IF(MONTH(H366)&gt;MONTH(F366),D367,D366),IF(P129="NİSAN",IF(MONTH(P366)&gt;MONTH(N366),L367,L366),IF(P129="MAYIS",IF(MONTH(H376)&gt;MONTH(F376),D377,D376),IF(P129="HAZİRAN",IF(MONTH(P376)&gt;MONTH(N376),L377,L376),""))))))))))</f>
        <v/>
      </c>
    </row>
    <row r="357" spans="1:30" ht="15" hidden="1" customHeight="1" x14ac:dyDescent="0.3">
      <c r="A357" s="70">
        <v>2</v>
      </c>
      <c r="B357" s="128">
        <f t="array" ref="B357:H357">Günler+DATE(CalYear,MONTH($B$229),1)-WEEKDAY(DATE(CalYear,MONTH($B$229),1),(WeekStart="Pazartesi")+1)+$A357*7-6</f>
        <v>45299</v>
      </c>
      <c r="C357" s="128">
        <v>45300</v>
      </c>
      <c r="D357" s="128">
        <v>45301</v>
      </c>
      <c r="E357" s="128">
        <v>45302</v>
      </c>
      <c r="F357" s="128">
        <v>45303</v>
      </c>
      <c r="G357" s="128">
        <v>45304</v>
      </c>
      <c r="H357" s="128">
        <v>45305</v>
      </c>
      <c r="I357" s="70"/>
      <c r="J357" s="128">
        <f t="array" ref="J357:P357">Günler+DATE(CalYear,MONTH($J$229),1)-WEEKDAY(DATE(CalYear,MONTH($J$229),1),(WeekStart="Pazartesi")+1)+$A357*7-6</f>
        <v>45327</v>
      </c>
      <c r="K357" s="128">
        <v>45328</v>
      </c>
      <c r="L357" s="128">
        <v>45329</v>
      </c>
      <c r="M357" s="128">
        <v>45330</v>
      </c>
      <c r="N357" s="128">
        <v>45331</v>
      </c>
      <c r="O357" s="128">
        <v>45332</v>
      </c>
      <c r="P357" s="128">
        <v>45333</v>
      </c>
      <c r="S357" s="127" t="e">
        <f>#REF!+3</f>
        <v>#REF!</v>
      </c>
      <c r="T357" s="127" t="e">
        <f t="shared" ref="T357:T360" si="29">S357+1</f>
        <v>#REF!</v>
      </c>
      <c r="U357" s="127" t="e">
        <f t="shared" ref="U357:U360" si="30">T357+1</f>
        <v>#REF!</v>
      </c>
    </row>
    <row r="358" spans="1:30" ht="15" hidden="1" customHeight="1" x14ac:dyDescent="0.3">
      <c r="A358" s="70">
        <v>3</v>
      </c>
      <c r="B358" s="128">
        <f t="array" ref="B358:H358">Günler+DATE(CalYear,MONTH($B$229),1)-WEEKDAY(DATE(CalYear,MONTH($B$229),1),(WeekStart="Pazartesi")+1)+$A358*7-6</f>
        <v>45306</v>
      </c>
      <c r="C358" s="128">
        <v>45307</v>
      </c>
      <c r="D358" s="128">
        <v>45308</v>
      </c>
      <c r="E358" s="128">
        <v>45309</v>
      </c>
      <c r="F358" s="128">
        <v>45310</v>
      </c>
      <c r="G358" s="128">
        <v>45311</v>
      </c>
      <c r="H358" s="128">
        <v>45312</v>
      </c>
      <c r="I358" s="70"/>
      <c r="J358" s="128">
        <f t="array" ref="J358:P358">Günler+DATE(CalYear,MONTH($J$229),1)-WEEKDAY(DATE(CalYear,MONTH($J$229),1),(WeekStart="Pazartesi")+1)+$A358*7-6</f>
        <v>45334</v>
      </c>
      <c r="K358" s="128">
        <v>45335</v>
      </c>
      <c r="L358" s="128">
        <v>45336</v>
      </c>
      <c r="M358" s="128">
        <v>45337</v>
      </c>
      <c r="N358" s="128">
        <v>45338</v>
      </c>
      <c r="O358" s="128">
        <v>45339</v>
      </c>
      <c r="P358" s="128">
        <v>45340</v>
      </c>
      <c r="S358" s="127" t="e">
        <f>#REF!+3</f>
        <v>#REF!</v>
      </c>
      <c r="T358" s="127" t="e">
        <f t="shared" si="29"/>
        <v>#REF!</v>
      </c>
      <c r="U358" s="127" t="e">
        <f t="shared" si="30"/>
        <v>#REF!</v>
      </c>
    </row>
    <row r="359" spans="1:30" ht="15" hidden="1" customHeight="1" x14ac:dyDescent="0.3">
      <c r="A359" s="70">
        <v>4</v>
      </c>
      <c r="B359" s="128">
        <f t="array" ref="B359:H359">Günler+DATE(CalYear,MONTH($B$229),1)-WEEKDAY(DATE(CalYear,MONTH($B$229),1),(WeekStart="Pazartesi")+1)+$A359*7-6</f>
        <v>45313</v>
      </c>
      <c r="C359" s="128">
        <v>45314</v>
      </c>
      <c r="D359" s="128">
        <v>45315</v>
      </c>
      <c r="E359" s="128">
        <v>45316</v>
      </c>
      <c r="F359" s="128">
        <v>45317</v>
      </c>
      <c r="G359" s="128">
        <v>45318</v>
      </c>
      <c r="H359" s="128">
        <v>45319</v>
      </c>
      <c r="I359" s="70"/>
      <c r="J359" s="128">
        <f t="array" ref="J359:P359">Günler+DATE(CalYear,MONTH($J$229),1)-WEEKDAY(DATE(CalYear,MONTH($J$229),1),(WeekStart="Pazartesi")+1)+$A359*7-6</f>
        <v>45341</v>
      </c>
      <c r="K359" s="128">
        <v>45342</v>
      </c>
      <c r="L359" s="128">
        <v>45343</v>
      </c>
      <c r="M359" s="128">
        <v>45344</v>
      </c>
      <c r="N359" s="128">
        <v>45345</v>
      </c>
      <c r="O359" s="128">
        <v>45346</v>
      </c>
      <c r="P359" s="128">
        <v>45347</v>
      </c>
      <c r="S359" s="127" t="e">
        <f>#REF!+3</f>
        <v>#REF!</v>
      </c>
      <c r="T359" s="127" t="e">
        <f t="shared" si="29"/>
        <v>#REF!</v>
      </c>
      <c r="U359" s="127" t="e">
        <f t="shared" si="30"/>
        <v>#REF!</v>
      </c>
    </row>
    <row r="360" spans="1:30" ht="15" hidden="1" customHeight="1" x14ac:dyDescent="0.3">
      <c r="A360" s="70">
        <v>5</v>
      </c>
      <c r="B360" s="128">
        <f t="array" ref="B360:H360">Günler+DATE(CalYear,MONTH($B$229),1)-WEEKDAY(DATE(CalYear,MONTH($B$229),1),(WeekStart="Pazartesi")+1)+$A360*7-6</f>
        <v>45320</v>
      </c>
      <c r="C360" s="128">
        <v>45321</v>
      </c>
      <c r="D360" s="128">
        <v>45322</v>
      </c>
      <c r="E360" s="128">
        <v>45323</v>
      </c>
      <c r="F360" s="128">
        <v>45324</v>
      </c>
      <c r="G360" s="128">
        <v>45325</v>
      </c>
      <c r="H360" s="128">
        <v>45326</v>
      </c>
      <c r="I360" s="70"/>
      <c r="J360" s="128">
        <f t="array" ref="J360:P360">Günler+DATE(CalYear,MONTH($J$229),1)-WEEKDAY(DATE(CalYear,MONTH($J$229),1),(WeekStart="Pazartesi")+1)+$A360*7-6</f>
        <v>45348</v>
      </c>
      <c r="K360" s="128">
        <v>45349</v>
      </c>
      <c r="L360" s="128">
        <v>45350</v>
      </c>
      <c r="M360" s="128">
        <v>45351</v>
      </c>
      <c r="N360" s="128">
        <v>45352</v>
      </c>
      <c r="O360" s="128">
        <v>45353</v>
      </c>
      <c r="P360" s="128">
        <v>45354</v>
      </c>
      <c r="S360" s="127" t="e">
        <f>#REF!+3</f>
        <v>#REF!</v>
      </c>
      <c r="T360" s="127" t="e">
        <f t="shared" si="29"/>
        <v>#REF!</v>
      </c>
      <c r="U360" s="127" t="e">
        <f t="shared" si="30"/>
        <v>#REF!</v>
      </c>
    </row>
    <row r="361" spans="1:30" ht="15" hidden="1" customHeight="1" x14ac:dyDescent="0.3">
      <c r="A361" s="70">
        <v>6</v>
      </c>
      <c r="B361" s="128">
        <f t="array" ref="B361:H361">Günler+DATE(CalYear,MONTH($B$229),1)-WEEKDAY(DATE(CalYear,MONTH($B$229),1),(WeekStart="Pazartesi")+1)+$A361*7-6</f>
        <v>45327</v>
      </c>
      <c r="C361" s="128">
        <v>45328</v>
      </c>
      <c r="D361" s="128">
        <v>45329</v>
      </c>
      <c r="E361" s="128">
        <v>45330</v>
      </c>
      <c r="F361" s="128">
        <v>45331</v>
      </c>
      <c r="G361" s="128">
        <v>45332</v>
      </c>
      <c r="H361" s="128">
        <v>45333</v>
      </c>
      <c r="I361" s="70"/>
      <c r="J361" s="128">
        <f t="array" ref="J361:P361">Günler+DATE(CalYear,MONTH($J$229),1)-WEEKDAY(DATE(CalYear,MONTH($J$229),1),(WeekStart="Pazartesi")+1)+$A361*7-6</f>
        <v>45355</v>
      </c>
      <c r="K361" s="128">
        <v>45356</v>
      </c>
      <c r="L361" s="128">
        <v>45357</v>
      </c>
      <c r="M361" s="128">
        <v>45358</v>
      </c>
      <c r="N361" s="128">
        <v>45359</v>
      </c>
      <c r="O361" s="128">
        <v>45360</v>
      </c>
      <c r="P361" s="128">
        <v>45361</v>
      </c>
    </row>
    <row r="362" spans="1:30" ht="15" hidden="1" customHeight="1" x14ac:dyDescent="0.3">
      <c r="A362" s="70"/>
      <c r="B362" s="70"/>
      <c r="C362" s="70"/>
      <c r="D362" s="70"/>
      <c r="E362" s="70"/>
      <c r="F362" s="70"/>
      <c r="G362" s="70"/>
      <c r="H362" s="70"/>
      <c r="I362" s="70"/>
      <c r="J362" s="70"/>
      <c r="K362" s="70"/>
      <c r="L362" s="70"/>
      <c r="M362" s="70"/>
      <c r="N362" s="70"/>
      <c r="O362" s="70"/>
      <c r="P362" s="70"/>
    </row>
    <row r="363" spans="1:30" ht="15" hidden="1" customHeight="1" x14ac:dyDescent="0.25">
      <c r="A363" s="70"/>
      <c r="B363" s="243">
        <f>DATE(CalYear,3,1)</f>
        <v>45352</v>
      </c>
      <c r="C363" s="243"/>
      <c r="D363" s="243"/>
      <c r="E363" s="243"/>
      <c r="F363" s="243"/>
      <c r="G363" s="243"/>
      <c r="H363" s="243"/>
      <c r="I363" s="70"/>
      <c r="J363" s="243">
        <f>DATE(CalYear,4,1)</f>
        <v>45383</v>
      </c>
      <c r="K363" s="243"/>
      <c r="L363" s="243"/>
      <c r="M363" s="243"/>
      <c r="N363" s="243"/>
      <c r="O363" s="243"/>
      <c r="P363" s="243"/>
    </row>
    <row r="364" spans="1:30" ht="15" hidden="1" customHeight="1" x14ac:dyDescent="0.25">
      <c r="A364" s="70"/>
      <c r="B364" s="244" t="str">
        <f>UPPER(TEXT(B363,"AAAA"))</f>
        <v>MART</v>
      </c>
      <c r="C364" s="244"/>
      <c r="D364" s="244"/>
      <c r="E364" s="244"/>
      <c r="F364" s="244"/>
      <c r="G364" s="244"/>
      <c r="H364" s="244"/>
      <c r="I364" s="123"/>
      <c r="J364" s="244" t="str">
        <f>UPPER(TEXT(J363,"AAAA"))</f>
        <v>NİSAN</v>
      </c>
      <c r="K364" s="244"/>
      <c r="L364" s="244"/>
      <c r="M364" s="244"/>
      <c r="N364" s="244"/>
      <c r="O364" s="244"/>
      <c r="P364" s="244"/>
      <c r="R364" s="129"/>
      <c r="S364" s="129"/>
      <c r="T364" s="129"/>
      <c r="U364" s="129"/>
      <c r="V364" s="129"/>
      <c r="X364" s="129"/>
      <c r="Y364" s="129"/>
      <c r="Z364" s="129"/>
      <c r="AA364" s="129"/>
      <c r="AB364" s="129"/>
      <c r="AC364" s="129"/>
      <c r="AD364" s="129"/>
    </row>
    <row r="365" spans="1:30" ht="15" hidden="1" customHeight="1" x14ac:dyDescent="0.3">
      <c r="A365" s="123"/>
      <c r="B365" s="124" t="str">
        <f t="shared" ref="B365" si="31">CHOOSE(COLUMN(A$2)+(WeekStart="Pazartesi"),"PZ","PT","SA","ÇA","PE","CU","CT","PZ")</f>
        <v>PT</v>
      </c>
      <c r="C365" s="124" t="str">
        <f t="shared" ref="C365" si="32">CHOOSE(COLUMN(B$2)+(WeekStart="Pazartesi"),"PZ","PT","SA","ÇA","PE","CU","CT","PZ")</f>
        <v>SA</v>
      </c>
      <c r="D365" s="124" t="str">
        <f t="shared" ref="D365" si="33">CHOOSE(COLUMN(C$2)+(WeekStart="Pazartesi"),"PZ","PT","SA","ÇA","PE","CU","CT","PZ")</f>
        <v>ÇA</v>
      </c>
      <c r="E365" s="124" t="str">
        <f t="shared" ref="E365" si="34">CHOOSE(COLUMN(D$2)+(WeekStart="Pazartesi"),"PZ","PT","SA","ÇA","PE","CU","CT","PZ")</f>
        <v>PE</v>
      </c>
      <c r="F365" s="124" t="str">
        <f t="shared" ref="F365" si="35">CHOOSE(COLUMN(E$2)+(WeekStart="Pazartesi"),"PZ","PT","SA","ÇA","PE","CU","CT","PZ")</f>
        <v>CU</v>
      </c>
      <c r="G365" s="124" t="str">
        <f t="shared" ref="G365" si="36">CHOOSE(COLUMN(F$2)+(WeekStart="Pazartesi"),"PZ","PT","SA","ÇA","PE","CU","CT","PZ")</f>
        <v>CT</v>
      </c>
      <c r="H365" s="124" t="str">
        <f t="shared" ref="H365" si="37">CHOOSE(COLUMN(G$2)+(WeekStart="Pazartesi"),"PZ","PT","SA","ÇA","PE","CU","CT","PZ")</f>
        <v>PZ</v>
      </c>
      <c r="I365" s="123"/>
      <c r="J365" s="124" t="str">
        <f t="shared" ref="J365" si="38">CHOOSE(COLUMN(A$2)+(WeekStart="Pazartesi"),"PZ","PT","SA","ÇA","PE","CU","CT","PZ")</f>
        <v>PT</v>
      </c>
      <c r="K365" s="124" t="str">
        <f t="shared" ref="K365" si="39">CHOOSE(COLUMN(B$2)+(WeekStart="Pazartesi"),"PZ","PT","SA","ÇA","PE","CU","CT","PZ")</f>
        <v>SA</v>
      </c>
      <c r="L365" s="124" t="str">
        <f t="shared" ref="L365" si="40">CHOOSE(COLUMN(C$2)+(WeekStart="Pazartesi"),"PZ","PT","SA","ÇA","PE","CU","CT","PZ")</f>
        <v>ÇA</v>
      </c>
      <c r="M365" s="124" t="str">
        <f t="shared" ref="M365" si="41">CHOOSE(COLUMN(D$2)+(WeekStart="Pazartesi"),"PZ","PT","SA","ÇA","PE","CU","CT","PZ")</f>
        <v>PE</v>
      </c>
      <c r="N365" s="124" t="str">
        <f t="shared" ref="N365" si="42">CHOOSE(COLUMN(E$2)+(WeekStart="Pazartesi"),"PZ","PT","SA","ÇA","PE","CU","CT","PZ")</f>
        <v>CU</v>
      </c>
      <c r="O365" s="124" t="str">
        <f t="shared" ref="O365" si="43">CHOOSE(COLUMN(F$2)+(WeekStart="Pazartesi"),"PZ","PT","SA","ÇA","PE","CU","CT","PZ")</f>
        <v>CT</v>
      </c>
      <c r="P365" s="124" t="str">
        <f t="shared" ref="P365" si="44">CHOOSE(COLUMN(G$2)+(WeekStart="Pazartesi"),"PZ","PT","SA","ÇA","PE","CU","CT","PZ")</f>
        <v>PZ</v>
      </c>
      <c r="R365" s="130"/>
      <c r="S365" s="130"/>
      <c r="T365" s="130"/>
      <c r="U365" s="130"/>
      <c r="V365" s="130"/>
      <c r="X365" s="130"/>
      <c r="Y365" s="130"/>
      <c r="Z365" s="130"/>
      <c r="AA365" s="130"/>
      <c r="AB365" s="130"/>
      <c r="AC365" s="130"/>
      <c r="AD365" s="130"/>
    </row>
    <row r="366" spans="1:30" ht="15" hidden="1" customHeight="1" x14ac:dyDescent="0.3">
      <c r="A366" s="70"/>
      <c r="B366" s="126">
        <f t="array" ref="B366:H366">Günler+DATE(CalYear,MONTH($B$239),1)-WEEKDAY(DATE(CalYear,MONTH($B$239),1),(WeekStart="Pazartesi")+1)+$A356*7-6</f>
        <v>45348</v>
      </c>
      <c r="C366" s="126">
        <v>45349</v>
      </c>
      <c r="D366" s="126">
        <v>45350</v>
      </c>
      <c r="E366" s="126">
        <v>45351</v>
      </c>
      <c r="F366" s="126">
        <v>45352</v>
      </c>
      <c r="G366" s="126">
        <v>45353</v>
      </c>
      <c r="H366" s="126">
        <v>45354</v>
      </c>
      <c r="J366" s="126">
        <f t="array" ref="J366:P366">Günler+DATE(CalYear,MONTH($J$239),1)-WEEKDAY(DATE(CalYear,MONTH($J$239),1),(WeekStart="Pazartesi")+1)+$A356*7-6</f>
        <v>45383</v>
      </c>
      <c r="K366" s="126">
        <v>45384</v>
      </c>
      <c r="L366" s="126">
        <v>45385</v>
      </c>
      <c r="M366" s="126">
        <v>45386</v>
      </c>
      <c r="N366" s="126">
        <v>45387</v>
      </c>
      <c r="O366" s="126">
        <v>45388</v>
      </c>
      <c r="P366" s="126">
        <v>45389</v>
      </c>
      <c r="R366" s="130"/>
      <c r="S366" s="130"/>
      <c r="T366" s="130"/>
      <c r="U366" s="130"/>
      <c r="V366" s="130"/>
      <c r="X366" s="130"/>
      <c r="Y366" s="130"/>
      <c r="Z366" s="130"/>
      <c r="AA366" s="130"/>
      <c r="AB366" s="130"/>
      <c r="AC366" s="130"/>
      <c r="AD366" s="130"/>
    </row>
    <row r="367" spans="1:30" ht="15" hidden="1" customHeight="1" x14ac:dyDescent="0.3">
      <c r="A367" s="70"/>
      <c r="B367" s="128">
        <f t="array" ref="B367:H367">Günler+DATE(CalYear,MONTH($B$239),1)-WEEKDAY(DATE(CalYear,MONTH($B$239),1),(WeekStart="Pazartesi")+1)+$A357*7-6</f>
        <v>45355</v>
      </c>
      <c r="C367" s="128">
        <v>45356</v>
      </c>
      <c r="D367" s="128">
        <v>45357</v>
      </c>
      <c r="E367" s="128">
        <v>45358</v>
      </c>
      <c r="F367" s="128">
        <v>45359</v>
      </c>
      <c r="G367" s="128">
        <v>45360</v>
      </c>
      <c r="H367" s="128">
        <v>45361</v>
      </c>
      <c r="I367" s="70"/>
      <c r="J367" s="128">
        <f t="array" ref="J367:P367">Günler+DATE(CalYear,MONTH($J$239),1)-WEEKDAY(DATE(CalYear,MONTH($J$239),1),(WeekStart="Pazartesi")+1)+$A357*7-6</f>
        <v>45390</v>
      </c>
      <c r="K367" s="128">
        <v>45391</v>
      </c>
      <c r="L367" s="128">
        <v>45392</v>
      </c>
      <c r="M367" s="128">
        <v>45393</v>
      </c>
      <c r="N367" s="128">
        <v>45394</v>
      </c>
      <c r="O367" s="128">
        <v>45395</v>
      </c>
      <c r="P367" s="128">
        <v>45396</v>
      </c>
      <c r="R367" s="130"/>
      <c r="S367" s="130"/>
      <c r="T367" s="130"/>
      <c r="U367" s="130"/>
      <c r="V367" s="130"/>
      <c r="X367" s="130"/>
      <c r="Y367" s="130"/>
      <c r="Z367" s="130"/>
      <c r="AA367" s="130"/>
      <c r="AB367" s="130"/>
      <c r="AC367" s="130"/>
      <c r="AD367" s="130"/>
    </row>
    <row r="368" spans="1:30" ht="15" hidden="1" customHeight="1" x14ac:dyDescent="0.3">
      <c r="A368" s="70"/>
      <c r="B368" s="128">
        <f t="array" ref="B368:H368">Günler+DATE(CalYear,MONTH($B$239),1)-WEEKDAY(DATE(CalYear,MONTH($B$239),1),(WeekStart="Pazartesi")+1)+$A358*7-6</f>
        <v>45362</v>
      </c>
      <c r="C368" s="128">
        <v>45363</v>
      </c>
      <c r="D368" s="128">
        <v>45364</v>
      </c>
      <c r="E368" s="128">
        <v>45365</v>
      </c>
      <c r="F368" s="128">
        <v>45366</v>
      </c>
      <c r="G368" s="128">
        <v>45367</v>
      </c>
      <c r="H368" s="128">
        <v>45368</v>
      </c>
      <c r="I368" s="70"/>
      <c r="J368" s="128">
        <f t="array" ref="J368:P368">Günler+DATE(CalYear,MONTH($J$239),1)-WEEKDAY(DATE(CalYear,MONTH($J$239),1),(WeekStart="Pazartesi")+1)+$A358*7-6</f>
        <v>45397</v>
      </c>
      <c r="K368" s="128">
        <v>45398</v>
      </c>
      <c r="L368" s="128">
        <v>45399</v>
      </c>
      <c r="M368" s="128">
        <v>45400</v>
      </c>
      <c r="N368" s="128">
        <v>45401</v>
      </c>
      <c r="O368" s="128">
        <v>45402</v>
      </c>
      <c r="P368" s="128">
        <v>45403</v>
      </c>
      <c r="R368" s="130"/>
      <c r="S368" s="130"/>
      <c r="T368" s="130"/>
      <c r="U368" s="130"/>
    </row>
    <row r="369" spans="1:21" ht="15" hidden="1" customHeight="1" x14ac:dyDescent="0.3">
      <c r="A369" s="70"/>
      <c r="B369" s="128">
        <f t="array" ref="B369:H369">Günler+DATE(CalYear,MONTH($B$239),1)-WEEKDAY(DATE(CalYear,MONTH($B$239),1),(WeekStart="Pazartesi")+1)+$A359*7-6</f>
        <v>45369</v>
      </c>
      <c r="C369" s="128">
        <v>45370</v>
      </c>
      <c r="D369" s="128">
        <v>45371</v>
      </c>
      <c r="E369" s="128">
        <v>45372</v>
      </c>
      <c r="F369" s="128">
        <v>45373</v>
      </c>
      <c r="G369" s="128">
        <v>45374</v>
      </c>
      <c r="H369" s="128">
        <v>45375</v>
      </c>
      <c r="I369" s="70"/>
      <c r="J369" s="128">
        <f t="array" ref="J369:P369">Günler+DATE(CalYear,MONTH($J$239),1)-WEEKDAY(DATE(CalYear,MONTH($J$239),1),(WeekStart="Pazartesi")+1)+$A359*7-6</f>
        <v>45404</v>
      </c>
      <c r="K369" s="128">
        <v>45405</v>
      </c>
      <c r="L369" s="128">
        <v>45406</v>
      </c>
      <c r="M369" s="128">
        <v>45407</v>
      </c>
      <c r="N369" s="128">
        <v>45408</v>
      </c>
      <c r="O369" s="128">
        <v>45409</v>
      </c>
      <c r="P369" s="128">
        <v>45410</v>
      </c>
      <c r="R369" s="130"/>
      <c r="S369" s="130"/>
      <c r="T369" s="130"/>
      <c r="U369" s="130"/>
    </row>
    <row r="370" spans="1:21" ht="15" hidden="1" customHeight="1" x14ac:dyDescent="0.3">
      <c r="A370" s="70"/>
      <c r="B370" s="128">
        <f t="array" ref="B370:H370">Günler+DATE(CalYear,MONTH($B$239),1)-WEEKDAY(DATE(CalYear,MONTH($B$239),1),(WeekStart="Pazartesi")+1)+$A360*7-6</f>
        <v>45376</v>
      </c>
      <c r="C370" s="128">
        <v>45377</v>
      </c>
      <c r="D370" s="128">
        <v>45378</v>
      </c>
      <c r="E370" s="128">
        <v>45379</v>
      </c>
      <c r="F370" s="128">
        <v>45380</v>
      </c>
      <c r="G370" s="128">
        <v>45381</v>
      </c>
      <c r="H370" s="128">
        <v>45382</v>
      </c>
      <c r="I370" s="70"/>
      <c r="J370" s="128">
        <f t="array" ref="J370:P370">Günler+DATE(CalYear,MONTH($J$239),1)-WEEKDAY(DATE(CalYear,MONTH($J$239),1),(WeekStart="Pazartesi")+1)+$A360*7-6</f>
        <v>45411</v>
      </c>
      <c r="K370" s="128">
        <v>45412</v>
      </c>
      <c r="L370" s="128">
        <v>45413</v>
      </c>
      <c r="M370" s="128">
        <v>45414</v>
      </c>
      <c r="N370" s="128">
        <v>45415</v>
      </c>
      <c r="O370" s="128">
        <v>45416</v>
      </c>
      <c r="P370" s="128">
        <v>45417</v>
      </c>
      <c r="R370" s="130"/>
      <c r="S370" s="130"/>
      <c r="T370" s="130"/>
      <c r="U370" s="130"/>
    </row>
    <row r="371" spans="1:21" ht="15" hidden="1" customHeight="1" x14ac:dyDescent="0.3">
      <c r="A371" s="70"/>
      <c r="B371" s="128">
        <f t="array" ref="B371:H371">Günler+DATE(CalYear,MONTH($B$239),1)-WEEKDAY(DATE(CalYear,MONTH($B$239),1),(WeekStart="Pazartesi")+1)+$A361*7-6</f>
        <v>45383</v>
      </c>
      <c r="C371" s="128">
        <v>45384</v>
      </c>
      <c r="D371" s="128">
        <v>45385</v>
      </c>
      <c r="E371" s="128">
        <v>45386</v>
      </c>
      <c r="F371" s="128">
        <v>45387</v>
      </c>
      <c r="G371" s="128">
        <v>45388</v>
      </c>
      <c r="H371" s="128">
        <v>45389</v>
      </c>
      <c r="I371" s="70"/>
      <c r="J371" s="128">
        <f t="array" ref="J371:P371">Günler+DATE(CalYear,MONTH($J$239),1)-WEEKDAY(DATE(CalYear,MONTH($J$239),1),(WeekStart="Pazartesi")+1)+$A361*7-6</f>
        <v>45418</v>
      </c>
      <c r="K371" s="128">
        <v>45419</v>
      </c>
      <c r="L371" s="128">
        <v>45420</v>
      </c>
      <c r="M371" s="128">
        <v>45421</v>
      </c>
      <c r="N371" s="128">
        <v>45422</v>
      </c>
      <c r="O371" s="128">
        <v>45423</v>
      </c>
      <c r="P371" s="128">
        <v>45424</v>
      </c>
    </row>
    <row r="372" spans="1:21" ht="15" hidden="1" customHeight="1" x14ac:dyDescent="0.3">
      <c r="A372" s="70"/>
      <c r="B372" s="70"/>
      <c r="C372" s="70"/>
      <c r="D372" s="70"/>
      <c r="E372" s="70"/>
      <c r="F372" s="70"/>
      <c r="G372" s="70"/>
      <c r="H372" s="70"/>
      <c r="I372" s="70"/>
      <c r="J372" s="70"/>
      <c r="K372" s="70"/>
      <c r="L372" s="70"/>
      <c r="M372" s="70"/>
      <c r="N372" s="70"/>
      <c r="O372" s="70"/>
      <c r="P372" s="70"/>
    </row>
    <row r="373" spans="1:21" ht="15" hidden="1" customHeight="1" x14ac:dyDescent="0.25">
      <c r="A373" s="70"/>
      <c r="B373" s="243">
        <f>DATE(CalYear,5,1)</f>
        <v>45413</v>
      </c>
      <c r="C373" s="243"/>
      <c r="D373" s="243"/>
      <c r="E373" s="243"/>
      <c r="F373" s="243"/>
      <c r="G373" s="243"/>
      <c r="H373" s="243"/>
      <c r="I373" s="70"/>
      <c r="J373" s="243">
        <f>DATE(CalYear,6,1)</f>
        <v>45444</v>
      </c>
      <c r="K373" s="243"/>
      <c r="L373" s="243"/>
      <c r="M373" s="243"/>
      <c r="N373" s="243"/>
      <c r="O373" s="243"/>
      <c r="P373" s="243"/>
    </row>
    <row r="374" spans="1:21" ht="15" hidden="1" customHeight="1" x14ac:dyDescent="0.25">
      <c r="A374" s="123"/>
      <c r="B374" s="244" t="str">
        <f>UPPER(TEXT(B373,"AAAA"))</f>
        <v>MAYIS</v>
      </c>
      <c r="C374" s="244"/>
      <c r="D374" s="244"/>
      <c r="E374" s="244"/>
      <c r="F374" s="244"/>
      <c r="G374" s="244"/>
      <c r="H374" s="244"/>
      <c r="I374" s="123"/>
      <c r="J374" s="244" t="str">
        <f>UPPER(TEXT(J373,"AAAA"))</f>
        <v>HAZİRAN</v>
      </c>
      <c r="K374" s="244"/>
      <c r="L374" s="244"/>
      <c r="M374" s="244"/>
      <c r="N374" s="244"/>
      <c r="O374" s="244"/>
      <c r="P374" s="244"/>
    </row>
    <row r="375" spans="1:21" ht="15" hidden="1" customHeight="1" x14ac:dyDescent="0.3">
      <c r="A375" s="123"/>
      <c r="B375" s="124" t="str">
        <f t="shared" ref="B375" si="45">CHOOSE(COLUMN(A$2)+(WeekStart="Pazartesi"),"PZ","PT","SA","ÇA","PE","CU","CT","PZ")</f>
        <v>PT</v>
      </c>
      <c r="C375" s="124" t="str">
        <f t="shared" ref="C375" si="46">CHOOSE(COLUMN(B$2)+(WeekStart="Pazartesi"),"PZ","PT","SA","ÇA","PE","CU","CT","PZ")</f>
        <v>SA</v>
      </c>
      <c r="D375" s="124" t="str">
        <f t="shared" ref="D375" si="47">CHOOSE(COLUMN(C$2)+(WeekStart="Pazartesi"),"PZ","PT","SA","ÇA","PE","CU","CT","PZ")</f>
        <v>ÇA</v>
      </c>
      <c r="E375" s="124" t="str">
        <f t="shared" ref="E375" si="48">CHOOSE(COLUMN(D$2)+(WeekStart="Pazartesi"),"PZ","PT","SA","ÇA","PE","CU","CT","PZ")</f>
        <v>PE</v>
      </c>
      <c r="F375" s="124" t="str">
        <f t="shared" ref="F375" si="49">CHOOSE(COLUMN(E$2)+(WeekStart="Pazartesi"),"PZ","PT","SA","ÇA","PE","CU","CT","PZ")</f>
        <v>CU</v>
      </c>
      <c r="G375" s="124" t="str">
        <f t="shared" ref="G375" si="50">CHOOSE(COLUMN(F$2)+(WeekStart="Pazartesi"),"PZ","PT","SA","ÇA","PE","CU","CT","PZ")</f>
        <v>CT</v>
      </c>
      <c r="H375" s="124" t="str">
        <f t="shared" ref="H375" si="51">CHOOSE(COLUMN(G$2)+(WeekStart="Pazartesi"),"PZ","PT","SA","ÇA","PE","CU","CT","PZ")</f>
        <v>PZ</v>
      </c>
      <c r="I375" s="123"/>
      <c r="J375" s="124" t="str">
        <f t="shared" ref="J375" si="52">CHOOSE(COLUMN(A$2)+(WeekStart="Pazartesi"),"PZ","PT","SA","ÇA","PE","CU","CT","PZ")</f>
        <v>PT</v>
      </c>
      <c r="K375" s="124" t="str">
        <f t="shared" ref="K375" si="53">CHOOSE(COLUMN(B$2)+(WeekStart="Pazartesi"),"PZ","PT","SA","ÇA","PE","CU","CT","PZ")</f>
        <v>SA</v>
      </c>
      <c r="L375" s="124" t="str">
        <f t="shared" ref="L375" si="54">CHOOSE(COLUMN(C$2)+(WeekStart="Pazartesi"),"PZ","PT","SA","ÇA","PE","CU","CT","PZ")</f>
        <v>ÇA</v>
      </c>
      <c r="M375" s="124" t="str">
        <f t="shared" ref="M375" si="55">CHOOSE(COLUMN(D$2)+(WeekStart="Pazartesi"),"PZ","PT","SA","ÇA","PE","CU","CT","PZ")</f>
        <v>PE</v>
      </c>
      <c r="N375" s="124" t="str">
        <f t="shared" ref="N375" si="56">CHOOSE(COLUMN(E$2)+(WeekStart="Pazartesi"),"PZ","PT","SA","ÇA","PE","CU","CT","PZ")</f>
        <v>CU</v>
      </c>
      <c r="O375" s="124" t="str">
        <f t="shared" ref="O375" si="57">CHOOSE(COLUMN(F$2)+(WeekStart="Pazartesi"),"PZ","PT","SA","ÇA","PE","CU","CT","PZ")</f>
        <v>CT</v>
      </c>
      <c r="P375" s="124" t="str">
        <f t="shared" ref="P375" si="58">CHOOSE(COLUMN(G$2)+(WeekStart="Pazartesi"),"PZ","PT","SA","ÇA","PE","CU","CT","PZ")</f>
        <v>PZ</v>
      </c>
    </row>
    <row r="376" spans="1:21" ht="15" hidden="1" customHeight="1" x14ac:dyDescent="0.3">
      <c r="A376" s="54">
        <v>1</v>
      </c>
      <c r="B376" s="126">
        <f t="array" ref="B376:H376">Günler+DATE(CalYear,MONTH($B$249),1)-WEEKDAY(DATE(CalYear,MONTH($B$249),1),(WeekStart="Pazartesi")+1)+$A376*7-6</f>
        <v>45411</v>
      </c>
      <c r="C376" s="126">
        <v>45412</v>
      </c>
      <c r="D376" s="126">
        <v>45413</v>
      </c>
      <c r="E376" s="126">
        <v>45414</v>
      </c>
      <c r="F376" s="126">
        <v>45415</v>
      </c>
      <c r="G376" s="126">
        <v>45416</v>
      </c>
      <c r="H376" s="126">
        <v>45417</v>
      </c>
      <c r="J376" s="126">
        <f t="array" ref="J376:P376">Günler+DATE(CalYear,MONTH($J$249),1)-WEEKDAY(DATE(CalYear,MONTH($J$249),1),(WeekStart="Pazartesi")+1)+$A376*7-6</f>
        <v>45439</v>
      </c>
      <c r="K376" s="126">
        <v>45440</v>
      </c>
      <c r="L376" s="126">
        <v>45441</v>
      </c>
      <c r="M376" s="126">
        <v>45442</v>
      </c>
      <c r="N376" s="126">
        <v>45443</v>
      </c>
      <c r="O376" s="126">
        <v>45444</v>
      </c>
      <c r="P376" s="126">
        <v>45445</v>
      </c>
    </row>
    <row r="377" spans="1:21" ht="15" hidden="1" customHeight="1" x14ac:dyDescent="0.3">
      <c r="A377" s="70">
        <v>2</v>
      </c>
      <c r="B377" s="128">
        <f t="array" ref="B377:H377">Günler+DATE(CalYear,MONTH($B$249),1)-WEEKDAY(DATE(CalYear,MONTH($B$249),1),(WeekStart="Pazartesi")+1)+$A377*7-6</f>
        <v>45418</v>
      </c>
      <c r="C377" s="128">
        <v>45419</v>
      </c>
      <c r="D377" s="128">
        <v>45420</v>
      </c>
      <c r="E377" s="128">
        <v>45421</v>
      </c>
      <c r="F377" s="128">
        <v>45422</v>
      </c>
      <c r="G377" s="128">
        <v>45423</v>
      </c>
      <c r="H377" s="128">
        <v>45424</v>
      </c>
      <c r="I377" s="70"/>
      <c r="J377" s="128">
        <f t="array" ref="J377:P377">Günler+DATE(CalYear,MONTH($J$249),1)-WEEKDAY(DATE(CalYear,MONTH($J$249),1),(WeekStart="Pazartesi")+1)+$A377*7-6</f>
        <v>45446</v>
      </c>
      <c r="K377" s="128">
        <v>45447</v>
      </c>
      <c r="L377" s="128">
        <v>45448</v>
      </c>
      <c r="M377" s="128">
        <v>45449</v>
      </c>
      <c r="N377" s="128">
        <v>45450</v>
      </c>
      <c r="O377" s="128">
        <v>45451</v>
      </c>
      <c r="P377" s="128">
        <v>45452</v>
      </c>
    </row>
    <row r="378" spans="1:21" ht="15" hidden="1" customHeight="1" x14ac:dyDescent="0.3">
      <c r="A378" s="70">
        <v>3</v>
      </c>
      <c r="B378" s="128">
        <f t="array" ref="B378:H378">Günler+DATE(CalYear,MONTH($B$249),1)-WEEKDAY(DATE(CalYear,MONTH($B$249),1),(WeekStart="Pazartesi")+1)+$A378*7-6</f>
        <v>45425</v>
      </c>
      <c r="C378" s="128">
        <v>45426</v>
      </c>
      <c r="D378" s="128">
        <v>45427</v>
      </c>
      <c r="E378" s="128">
        <v>45428</v>
      </c>
      <c r="F378" s="128">
        <v>45429</v>
      </c>
      <c r="G378" s="128">
        <v>45430</v>
      </c>
      <c r="H378" s="128">
        <v>45431</v>
      </c>
      <c r="I378" s="70"/>
      <c r="J378" s="128">
        <f t="array" ref="J378:P378">Günler+DATE(CalYear,MONTH($J$249),1)-WEEKDAY(DATE(CalYear,MONTH($J$249),1),(WeekStart="Pazartesi")+1)+$A378*7-6</f>
        <v>45453</v>
      </c>
      <c r="K378" s="128">
        <v>45454</v>
      </c>
      <c r="L378" s="128">
        <v>45455</v>
      </c>
      <c r="M378" s="128">
        <v>45456</v>
      </c>
      <c r="N378" s="128">
        <v>45457</v>
      </c>
      <c r="O378" s="128">
        <v>45458</v>
      </c>
      <c r="P378" s="128">
        <v>45459</v>
      </c>
    </row>
    <row r="379" spans="1:21" ht="15" hidden="1" customHeight="1" x14ac:dyDescent="0.3">
      <c r="A379" s="70">
        <v>4</v>
      </c>
      <c r="B379" s="128">
        <f t="array" ref="B379:H379">Günler+DATE(CalYear,MONTH($B$249),1)-WEEKDAY(DATE(CalYear,MONTH($B$249),1),(WeekStart="Pazartesi")+1)+$A379*7-6</f>
        <v>45432</v>
      </c>
      <c r="C379" s="128">
        <v>45433</v>
      </c>
      <c r="D379" s="128">
        <v>45434</v>
      </c>
      <c r="E379" s="128">
        <v>45435</v>
      </c>
      <c r="F379" s="128">
        <v>45436</v>
      </c>
      <c r="G379" s="128">
        <v>45437</v>
      </c>
      <c r="H379" s="128">
        <v>45438</v>
      </c>
      <c r="I379" s="70"/>
      <c r="J379" s="128">
        <f t="array" ref="J379:P379">Günler+DATE(CalYear,MONTH($J$249),1)-WEEKDAY(DATE(CalYear,MONTH($J$249),1),(WeekStart="Pazartesi")+1)+$A379*7-6</f>
        <v>45460</v>
      </c>
      <c r="K379" s="128">
        <v>45461</v>
      </c>
      <c r="L379" s="128">
        <v>45462</v>
      </c>
      <c r="M379" s="128">
        <v>45463</v>
      </c>
      <c r="N379" s="128">
        <v>45464</v>
      </c>
      <c r="O379" s="128">
        <v>45465</v>
      </c>
      <c r="P379" s="128">
        <v>45466</v>
      </c>
    </row>
    <row r="380" spans="1:21" ht="15" hidden="1" customHeight="1" x14ac:dyDescent="0.3">
      <c r="A380" s="70">
        <v>5</v>
      </c>
      <c r="B380" s="128">
        <f t="array" ref="B380:H380">Günler+DATE(CalYear,MONTH($B$249),1)-WEEKDAY(DATE(CalYear,MONTH($B$249),1),(WeekStart="Pazartesi")+1)+$A380*7-6</f>
        <v>45439</v>
      </c>
      <c r="C380" s="128">
        <v>45440</v>
      </c>
      <c r="D380" s="128">
        <v>45441</v>
      </c>
      <c r="E380" s="128">
        <v>45442</v>
      </c>
      <c r="F380" s="128">
        <v>45443</v>
      </c>
      <c r="G380" s="128">
        <v>45444</v>
      </c>
      <c r="H380" s="128">
        <v>45445</v>
      </c>
      <c r="I380" s="70"/>
      <c r="J380" s="128">
        <f t="array" ref="J380:P380">Günler+DATE(CalYear,MONTH($J$249),1)-WEEKDAY(DATE(CalYear,MONTH($J$249),1),(WeekStart="Pazartesi")+1)+$A380*7-6</f>
        <v>45467</v>
      </c>
      <c r="K380" s="128">
        <v>45468</v>
      </c>
      <c r="L380" s="128">
        <v>45469</v>
      </c>
      <c r="M380" s="128">
        <v>45470</v>
      </c>
      <c r="N380" s="128">
        <v>45471</v>
      </c>
      <c r="O380" s="128">
        <v>45472</v>
      </c>
      <c r="P380" s="128">
        <v>45473</v>
      </c>
    </row>
    <row r="381" spans="1:21" ht="15" hidden="1" customHeight="1" x14ac:dyDescent="0.3">
      <c r="A381" s="70">
        <v>6</v>
      </c>
      <c r="B381" s="128">
        <f t="array" ref="B381:H381">Günler+DATE(CalYear,MONTH($B$249),1)-WEEKDAY(DATE(CalYear,MONTH($B$249),1),(WeekStart="Pazartesi")+1)+$A381*7-6</f>
        <v>45446</v>
      </c>
      <c r="C381" s="128">
        <v>45447</v>
      </c>
      <c r="D381" s="128">
        <v>45448</v>
      </c>
      <c r="E381" s="128">
        <v>45449</v>
      </c>
      <c r="F381" s="128">
        <v>45450</v>
      </c>
      <c r="G381" s="128">
        <v>45451</v>
      </c>
      <c r="H381" s="128">
        <v>45452</v>
      </c>
      <c r="I381" s="70"/>
      <c r="J381" s="128">
        <f t="array" ref="J381:P381">Günler+DATE(CalYear,MONTH($J$249),1)-WEEKDAY(DATE(CalYear,MONTH($J$249),1),(WeekStart="Pazartesi")+1)+$A381*7-6</f>
        <v>45474</v>
      </c>
      <c r="K381" s="128">
        <v>45475</v>
      </c>
      <c r="L381" s="128">
        <v>45476</v>
      </c>
      <c r="M381" s="128">
        <v>45477</v>
      </c>
      <c r="N381" s="128">
        <v>45478</v>
      </c>
      <c r="O381" s="128">
        <v>45479</v>
      </c>
      <c r="P381" s="128">
        <v>45480</v>
      </c>
    </row>
    <row r="382" spans="1:21" ht="15" hidden="1" customHeight="1" x14ac:dyDescent="0.3">
      <c r="A382" s="70"/>
      <c r="B382" s="70"/>
      <c r="C382" s="70"/>
      <c r="D382" s="70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</row>
    <row r="383" spans="1:21" ht="15" hidden="1" customHeight="1" x14ac:dyDescent="0.25">
      <c r="A383" s="70"/>
      <c r="B383" s="243">
        <f>DATE(CalYear,7,1)</f>
        <v>45474</v>
      </c>
      <c r="C383" s="243"/>
      <c r="D383" s="243"/>
      <c r="E383" s="243"/>
      <c r="F383" s="243"/>
      <c r="G383" s="243"/>
      <c r="H383" s="243"/>
      <c r="I383" s="70"/>
      <c r="J383" s="243">
        <f>DATE(CalYear,8,1)</f>
        <v>45505</v>
      </c>
      <c r="K383" s="243"/>
      <c r="L383" s="243"/>
      <c r="M383" s="243"/>
      <c r="N383" s="243"/>
      <c r="O383" s="243"/>
      <c r="P383" s="243"/>
    </row>
    <row r="384" spans="1:21" ht="15" hidden="1" customHeight="1" x14ac:dyDescent="0.25">
      <c r="A384" s="70"/>
      <c r="B384" s="244" t="str">
        <f>UPPER(TEXT(B383,"AAAA"))</f>
        <v>TEMMUZ</v>
      </c>
      <c r="C384" s="244"/>
      <c r="D384" s="244"/>
      <c r="E384" s="244"/>
      <c r="F384" s="244"/>
      <c r="G384" s="244"/>
      <c r="H384" s="244"/>
      <c r="I384" s="123"/>
      <c r="J384" s="244" t="str">
        <f>UPPER(TEXT(J383,"AAAA"))</f>
        <v>AĞUSTOS</v>
      </c>
      <c r="K384" s="244"/>
      <c r="L384" s="244"/>
      <c r="M384" s="244"/>
      <c r="N384" s="244"/>
      <c r="O384" s="244"/>
      <c r="P384" s="244"/>
    </row>
    <row r="385" spans="1:16" ht="15" hidden="1" customHeight="1" x14ac:dyDescent="0.3">
      <c r="A385" s="123"/>
      <c r="B385" s="124" t="str">
        <f t="shared" ref="B385" si="59">CHOOSE(COLUMN(A$2)+(WeekStart="Pazartesi"),"PZ","PT","SA","ÇA","PE","CU","CT","PZ")</f>
        <v>PT</v>
      </c>
      <c r="C385" s="124" t="str">
        <f t="shared" ref="C385" si="60">CHOOSE(COLUMN(B$2)+(WeekStart="Pazartesi"),"PZ","PT","SA","ÇA","PE","CU","CT","PZ")</f>
        <v>SA</v>
      </c>
      <c r="D385" s="124" t="str">
        <f t="shared" ref="D385" si="61">CHOOSE(COLUMN(C$2)+(WeekStart="Pazartesi"),"PZ","PT","SA","ÇA","PE","CU","CT","PZ")</f>
        <v>ÇA</v>
      </c>
      <c r="E385" s="124" t="str">
        <f t="shared" ref="E385" si="62">CHOOSE(COLUMN(D$2)+(WeekStart="Pazartesi"),"PZ","PT","SA","ÇA","PE","CU","CT","PZ")</f>
        <v>PE</v>
      </c>
      <c r="F385" s="124" t="str">
        <f t="shared" ref="F385" si="63">CHOOSE(COLUMN(E$2)+(WeekStart="Pazartesi"),"PZ","PT","SA","ÇA","PE","CU","CT","PZ")</f>
        <v>CU</v>
      </c>
      <c r="G385" s="124" t="str">
        <f t="shared" ref="G385" si="64">CHOOSE(COLUMN(F$2)+(WeekStart="Pazartesi"),"PZ","PT","SA","ÇA","PE","CU","CT","PZ")</f>
        <v>CT</v>
      </c>
      <c r="H385" s="124" t="str">
        <f t="shared" ref="H385" si="65">CHOOSE(COLUMN(G$2)+(WeekStart="Pazartesi"),"PZ","PT","SA","ÇA","PE","CU","CT","PZ")</f>
        <v>PZ</v>
      </c>
      <c r="I385" s="123"/>
      <c r="J385" s="124" t="str">
        <f t="shared" ref="J385" si="66">CHOOSE(COLUMN(A$2)+(WeekStart="Pazartesi"),"PZ","PT","SA","ÇA","PE","CU","CT","PZ")</f>
        <v>PT</v>
      </c>
      <c r="K385" s="124" t="str">
        <f t="shared" ref="K385" si="67">CHOOSE(COLUMN(B$2)+(WeekStart="Pazartesi"),"PZ","PT","SA","ÇA","PE","CU","CT","PZ")</f>
        <v>SA</v>
      </c>
      <c r="L385" s="124" t="str">
        <f t="shared" ref="L385" si="68">CHOOSE(COLUMN(C$2)+(WeekStart="Pazartesi"),"PZ","PT","SA","ÇA","PE","CU","CT","PZ")</f>
        <v>ÇA</v>
      </c>
      <c r="M385" s="124" t="str">
        <f t="shared" ref="M385" si="69">CHOOSE(COLUMN(D$2)+(WeekStart="Pazartesi"),"PZ","PT","SA","ÇA","PE","CU","CT","PZ")</f>
        <v>PE</v>
      </c>
      <c r="N385" s="124" t="str">
        <f t="shared" ref="N385" si="70">CHOOSE(COLUMN(E$2)+(WeekStart="Pazartesi"),"PZ","PT","SA","ÇA","PE","CU","CT","PZ")</f>
        <v>CU</v>
      </c>
      <c r="O385" s="124" t="str">
        <f t="shared" ref="O385" si="71">CHOOSE(COLUMN(F$2)+(WeekStart="Pazartesi"),"PZ","PT","SA","ÇA","PE","CU","CT","PZ")</f>
        <v>CT</v>
      </c>
      <c r="P385" s="124" t="str">
        <f t="shared" ref="P385" si="72">CHOOSE(COLUMN(G$2)+(WeekStart="Pazartesi"),"PZ","PT","SA","ÇA","PE","CU","CT","PZ")</f>
        <v>PZ</v>
      </c>
    </row>
    <row r="386" spans="1:16" ht="15" hidden="1" customHeight="1" x14ac:dyDescent="0.3">
      <c r="A386" s="70"/>
      <c r="B386" s="126">
        <f t="array" ref="B386:H386">Günler+DATE(CalYear,MONTH($B$259),1)-WEEKDAY(DATE(CalYear,MONTH($B$259),1),(WeekStart="Pazartesi")+1)+$A376*7-6</f>
        <v>45474</v>
      </c>
      <c r="C386" s="126">
        <v>45475</v>
      </c>
      <c r="D386" s="126">
        <v>45476</v>
      </c>
      <c r="E386" s="126">
        <v>45477</v>
      </c>
      <c r="F386" s="126">
        <v>45478</v>
      </c>
      <c r="G386" s="126">
        <v>45479</v>
      </c>
      <c r="H386" s="126">
        <v>45480</v>
      </c>
      <c r="J386" s="126">
        <f t="array" ref="J386:P386">Günler+DATE(CalYear,MONTH($J$259),1)-WEEKDAY(DATE(CalYear,MONTH($J$259),1),(WeekStart="Pazartesi")+1)+$A376*7-6</f>
        <v>45502</v>
      </c>
      <c r="K386" s="126">
        <v>45503</v>
      </c>
      <c r="L386" s="126">
        <v>45504</v>
      </c>
      <c r="M386" s="126">
        <v>45505</v>
      </c>
      <c r="N386" s="126">
        <v>45506</v>
      </c>
      <c r="O386" s="126">
        <v>45507</v>
      </c>
      <c r="P386" s="126">
        <v>45508</v>
      </c>
    </row>
    <row r="387" spans="1:16" ht="15" hidden="1" customHeight="1" x14ac:dyDescent="0.3">
      <c r="A387" s="70"/>
      <c r="B387" s="128">
        <f t="array" ref="B387:H387">Günler+DATE(CalYear,MONTH($B$259),1)-WEEKDAY(DATE(CalYear,MONTH($B$259),1),(WeekStart="Pazartesi")+1)+$A377*7-6</f>
        <v>45481</v>
      </c>
      <c r="C387" s="128">
        <v>45482</v>
      </c>
      <c r="D387" s="128">
        <v>45483</v>
      </c>
      <c r="E387" s="128">
        <v>45484</v>
      </c>
      <c r="F387" s="128">
        <v>45485</v>
      </c>
      <c r="G387" s="128">
        <v>45486</v>
      </c>
      <c r="H387" s="128">
        <v>45487</v>
      </c>
      <c r="I387" s="70"/>
      <c r="J387" s="128">
        <f t="array" ref="J387:P387">Günler+DATE(CalYear,MONTH($J$259),1)-WEEKDAY(DATE(CalYear,MONTH($J$259),1),(WeekStart="Pazartesi")+1)+$A377*7-6</f>
        <v>45509</v>
      </c>
      <c r="K387" s="128">
        <v>45510</v>
      </c>
      <c r="L387" s="128">
        <v>45511</v>
      </c>
      <c r="M387" s="128">
        <v>45512</v>
      </c>
      <c r="N387" s="128">
        <v>45513</v>
      </c>
      <c r="O387" s="128">
        <v>45514</v>
      </c>
      <c r="P387" s="128">
        <v>45515</v>
      </c>
    </row>
    <row r="388" spans="1:16" ht="15" hidden="1" customHeight="1" x14ac:dyDescent="0.3">
      <c r="A388" s="70"/>
      <c r="B388" s="128">
        <f t="array" ref="B388:H388">Günler+DATE(CalYear,MONTH($B$259),1)-WEEKDAY(DATE(CalYear,MONTH($B$259),1),(WeekStart="Pazartesi")+1)+$A378*7-6</f>
        <v>45488</v>
      </c>
      <c r="C388" s="128">
        <v>45489</v>
      </c>
      <c r="D388" s="128">
        <v>45490</v>
      </c>
      <c r="E388" s="128">
        <v>45491</v>
      </c>
      <c r="F388" s="128">
        <v>45492</v>
      </c>
      <c r="G388" s="128">
        <v>45493</v>
      </c>
      <c r="H388" s="128">
        <v>45494</v>
      </c>
      <c r="I388" s="70"/>
      <c r="J388" s="128">
        <f t="array" ref="J388:P388">Günler+DATE(CalYear,MONTH($J$259),1)-WEEKDAY(DATE(CalYear,MONTH($J$259),1),(WeekStart="Pazartesi")+1)+$A378*7-6</f>
        <v>45516</v>
      </c>
      <c r="K388" s="128">
        <v>45517</v>
      </c>
      <c r="L388" s="128">
        <v>45518</v>
      </c>
      <c r="M388" s="128">
        <v>45519</v>
      </c>
      <c r="N388" s="128">
        <v>45520</v>
      </c>
      <c r="O388" s="128">
        <v>45521</v>
      </c>
      <c r="P388" s="128">
        <v>45522</v>
      </c>
    </row>
    <row r="389" spans="1:16" ht="15" hidden="1" customHeight="1" x14ac:dyDescent="0.3">
      <c r="A389" s="70"/>
      <c r="B389" s="128">
        <f t="array" ref="B389:H389">Günler+DATE(CalYear,MONTH($B$259),1)-WEEKDAY(DATE(CalYear,MONTH($B$259),1),(WeekStart="Pazartesi")+1)+$A379*7-6</f>
        <v>45495</v>
      </c>
      <c r="C389" s="128">
        <v>45496</v>
      </c>
      <c r="D389" s="128">
        <v>45497</v>
      </c>
      <c r="E389" s="128">
        <v>45498</v>
      </c>
      <c r="F389" s="128">
        <v>45499</v>
      </c>
      <c r="G389" s="128">
        <v>45500</v>
      </c>
      <c r="H389" s="128">
        <v>45501</v>
      </c>
      <c r="I389" s="70"/>
      <c r="J389" s="128">
        <f t="array" ref="J389:P389">Günler+DATE(CalYear,MONTH($J$259),1)-WEEKDAY(DATE(CalYear,MONTH($J$259),1),(WeekStart="Pazartesi")+1)+$A379*7-6</f>
        <v>45523</v>
      </c>
      <c r="K389" s="128">
        <v>45524</v>
      </c>
      <c r="L389" s="128">
        <v>45525</v>
      </c>
      <c r="M389" s="128">
        <v>45526</v>
      </c>
      <c r="N389" s="128">
        <v>45527</v>
      </c>
      <c r="O389" s="128">
        <v>45528</v>
      </c>
      <c r="P389" s="128">
        <v>45529</v>
      </c>
    </row>
    <row r="390" spans="1:16" ht="15" hidden="1" customHeight="1" x14ac:dyDescent="0.3">
      <c r="A390" s="70"/>
      <c r="B390" s="128">
        <f t="array" ref="B390:H390">Günler+DATE(CalYear,MONTH($B$259),1)-WEEKDAY(DATE(CalYear,MONTH($B$259),1),(WeekStart="Pazartesi")+1)+$A380*7-6</f>
        <v>45502</v>
      </c>
      <c r="C390" s="128">
        <v>45503</v>
      </c>
      <c r="D390" s="128">
        <v>45504</v>
      </c>
      <c r="E390" s="128">
        <v>45505</v>
      </c>
      <c r="F390" s="128">
        <v>45506</v>
      </c>
      <c r="G390" s="128">
        <v>45507</v>
      </c>
      <c r="H390" s="128">
        <v>45508</v>
      </c>
      <c r="I390" s="70"/>
      <c r="J390" s="128">
        <f t="array" ref="J390:P390">Günler+DATE(CalYear,MONTH($J$259),1)-WEEKDAY(DATE(CalYear,MONTH($J$259),1),(WeekStart="Pazartesi")+1)+$A380*7-6</f>
        <v>45530</v>
      </c>
      <c r="K390" s="128">
        <v>45531</v>
      </c>
      <c r="L390" s="128">
        <v>45532</v>
      </c>
      <c r="M390" s="128">
        <v>45533</v>
      </c>
      <c r="N390" s="128">
        <v>45534</v>
      </c>
      <c r="O390" s="128">
        <v>45535</v>
      </c>
      <c r="P390" s="128">
        <v>45536</v>
      </c>
    </row>
    <row r="391" spans="1:16" ht="15" hidden="1" customHeight="1" x14ac:dyDescent="0.3">
      <c r="A391" s="70"/>
      <c r="B391" s="128">
        <f t="array" ref="B391:H391">Günler+DATE(CalYear,MONTH($B$259),1)-WEEKDAY(DATE(CalYear,MONTH($B$259),1),(WeekStart="Pazartesi")+1)+$A381*7-6</f>
        <v>45509</v>
      </c>
      <c r="C391" s="128">
        <v>45510</v>
      </c>
      <c r="D391" s="128">
        <v>45511</v>
      </c>
      <c r="E391" s="128">
        <v>45512</v>
      </c>
      <c r="F391" s="128">
        <v>45513</v>
      </c>
      <c r="G391" s="128">
        <v>45514</v>
      </c>
      <c r="H391" s="128">
        <v>45515</v>
      </c>
      <c r="I391" s="70"/>
      <c r="J391" s="128">
        <f t="array" ref="J391:P391">Günler+DATE(CalYear,MONTH($J$259),1)-WEEKDAY(DATE(CalYear,MONTH($J$259),1),(WeekStart="Pazartesi")+1)+$A381*7-6</f>
        <v>45537</v>
      </c>
      <c r="K391" s="128">
        <v>45538</v>
      </c>
      <c r="L391" s="128">
        <v>45539</v>
      </c>
      <c r="M391" s="128">
        <v>45540</v>
      </c>
      <c r="N391" s="128">
        <v>45541</v>
      </c>
      <c r="O391" s="128">
        <v>45542</v>
      </c>
      <c r="P391" s="128">
        <v>45543</v>
      </c>
    </row>
    <row r="392" spans="1:16" ht="15" hidden="1" customHeight="1" x14ac:dyDescent="0.3">
      <c r="A392" s="70"/>
      <c r="B392" s="128"/>
      <c r="C392" s="128"/>
      <c r="D392" s="128"/>
      <c r="E392" s="128"/>
      <c r="F392" s="128"/>
      <c r="G392" s="128"/>
      <c r="H392" s="128"/>
      <c r="I392" s="70"/>
      <c r="J392" s="128"/>
      <c r="K392" s="128"/>
      <c r="L392" s="128"/>
      <c r="M392" s="128"/>
      <c r="N392" s="128"/>
      <c r="O392" s="128"/>
      <c r="P392" s="128"/>
    </row>
    <row r="393" spans="1:16" ht="15" hidden="1" customHeight="1" x14ac:dyDescent="0.25">
      <c r="A393" s="70"/>
      <c r="B393" s="243">
        <f>DATE(CalYear,9,1)</f>
        <v>45536</v>
      </c>
      <c r="C393" s="243"/>
      <c r="D393" s="243"/>
      <c r="E393" s="243"/>
      <c r="F393" s="243"/>
      <c r="G393" s="243"/>
      <c r="H393" s="243"/>
      <c r="I393" s="70"/>
      <c r="J393" s="243">
        <f>DATE(CalYear,10,1)</f>
        <v>45566</v>
      </c>
      <c r="K393" s="243"/>
      <c r="L393" s="243"/>
      <c r="M393" s="243"/>
      <c r="N393" s="243"/>
      <c r="O393" s="243"/>
      <c r="P393" s="243"/>
    </row>
    <row r="394" spans="1:16" ht="15" hidden="1" customHeight="1" x14ac:dyDescent="0.25">
      <c r="A394" s="123"/>
      <c r="B394" s="244" t="str">
        <f>UPPER(TEXT(B393,"AAAA"))</f>
        <v>EYLÜL</v>
      </c>
      <c r="C394" s="244"/>
      <c r="D394" s="244"/>
      <c r="E394" s="244"/>
      <c r="F394" s="244"/>
      <c r="G394" s="244"/>
      <c r="H394" s="244"/>
      <c r="I394" s="123"/>
      <c r="J394" s="244" t="str">
        <f>UPPER(TEXT(J393,"AAAA"))</f>
        <v>EKİM</v>
      </c>
      <c r="K394" s="244"/>
      <c r="L394" s="244"/>
      <c r="M394" s="244"/>
      <c r="N394" s="244"/>
      <c r="O394" s="244"/>
      <c r="P394" s="244"/>
    </row>
    <row r="395" spans="1:16" ht="15" hidden="1" customHeight="1" x14ac:dyDescent="0.3">
      <c r="A395" s="123"/>
      <c r="B395" s="124" t="str">
        <f t="shared" ref="B395" si="73">CHOOSE(COLUMN(A$2)+(WeekStart="Pazartesi"),"PZ","PT","SA","ÇA","PE","CU","CT","PZ")</f>
        <v>PT</v>
      </c>
      <c r="C395" s="124" t="str">
        <f t="shared" ref="C395" si="74">CHOOSE(COLUMN(B$2)+(WeekStart="Pazartesi"),"PZ","PT","SA","ÇA","PE","CU","CT","PZ")</f>
        <v>SA</v>
      </c>
      <c r="D395" s="124" t="str">
        <f t="shared" ref="D395" si="75">CHOOSE(COLUMN(C$2)+(WeekStart="Pazartesi"),"PZ","PT","SA","ÇA","PE","CU","CT","PZ")</f>
        <v>ÇA</v>
      </c>
      <c r="E395" s="124" t="str">
        <f t="shared" ref="E395" si="76">CHOOSE(COLUMN(D$2)+(WeekStart="Pazartesi"),"PZ","PT","SA","ÇA","PE","CU","CT","PZ")</f>
        <v>PE</v>
      </c>
      <c r="F395" s="124" t="str">
        <f t="shared" ref="F395" si="77">CHOOSE(COLUMN(E$2)+(WeekStart="Pazartesi"),"PZ","PT","SA","ÇA","PE","CU","CT","PZ")</f>
        <v>CU</v>
      </c>
      <c r="G395" s="124" t="str">
        <f t="shared" ref="G395" si="78">CHOOSE(COLUMN(F$2)+(WeekStart="Pazartesi"),"PZ","PT","SA","ÇA","PE","CU","CT","PZ")</f>
        <v>CT</v>
      </c>
      <c r="H395" s="124" t="str">
        <f t="shared" ref="H395" si="79">CHOOSE(COLUMN(G$2)+(WeekStart="Pazartesi"),"PZ","PT","SA","ÇA","PE","CU","CT","PZ")</f>
        <v>PZ</v>
      </c>
      <c r="I395" s="123"/>
      <c r="J395" s="124" t="str">
        <f t="shared" ref="J395" si="80">CHOOSE(COLUMN(A$2)+(WeekStart="Pazartesi"),"PZ","PT","SA","ÇA","PE","CU","CT","PZ")</f>
        <v>PT</v>
      </c>
      <c r="K395" s="124" t="str">
        <f t="shared" ref="K395" si="81">CHOOSE(COLUMN(B$2)+(WeekStart="Pazartesi"),"PZ","PT","SA","ÇA","PE","CU","CT","PZ")</f>
        <v>SA</v>
      </c>
      <c r="L395" s="124" t="str">
        <f t="shared" ref="L395" si="82">CHOOSE(COLUMN(C$2)+(WeekStart="Pazartesi"),"PZ","PT","SA","ÇA","PE","CU","CT","PZ")</f>
        <v>ÇA</v>
      </c>
      <c r="M395" s="124" t="str">
        <f t="shared" ref="M395" si="83">CHOOSE(COLUMN(D$2)+(WeekStart="Pazartesi"),"PZ","PT","SA","ÇA","PE","CU","CT","PZ")</f>
        <v>PE</v>
      </c>
      <c r="N395" s="124" t="str">
        <f t="shared" ref="N395" si="84">CHOOSE(COLUMN(E$2)+(WeekStart="Pazartesi"),"PZ","PT","SA","ÇA","PE","CU","CT","PZ")</f>
        <v>CU</v>
      </c>
      <c r="O395" s="124" t="str">
        <f t="shared" ref="O395" si="85">CHOOSE(COLUMN(F$2)+(WeekStart="Pazartesi"),"PZ","PT","SA","ÇA","PE","CU","CT","PZ")</f>
        <v>CT</v>
      </c>
      <c r="P395" s="124" t="str">
        <f t="shared" ref="P395" si="86">CHOOSE(COLUMN(G$2)+(WeekStart="Pazartesi"),"PZ","PT","SA","ÇA","PE","CU","CT","PZ")</f>
        <v>PZ</v>
      </c>
    </row>
    <row r="396" spans="1:16" ht="15" hidden="1" customHeight="1" x14ac:dyDescent="0.3">
      <c r="A396" s="54">
        <v>1</v>
      </c>
      <c r="B396" s="126">
        <f t="array" ref="B396:H396">Günler+DATE(CalYear,MONTH($B$269),1)-WEEKDAY(DATE(CalYear,MONTH($B$269),1),(WeekStart="Pazartesi")+1)+$A396*7-6</f>
        <v>45530</v>
      </c>
      <c r="C396" s="126">
        <v>45531</v>
      </c>
      <c r="D396" s="126">
        <v>45532</v>
      </c>
      <c r="E396" s="126">
        <v>45533</v>
      </c>
      <c r="F396" s="126">
        <v>45534</v>
      </c>
      <c r="G396" s="126">
        <v>45535</v>
      </c>
      <c r="H396" s="126">
        <v>45536</v>
      </c>
      <c r="J396" s="126">
        <f t="array" ref="J396:P396">Günler+DATE(CalYear,MONTH($J$269),1)-WEEKDAY(DATE(CalYear,MONTH($J$269),1),(WeekStart="Pazartesi")+1)+$A396*7-6</f>
        <v>45565</v>
      </c>
      <c r="K396" s="126">
        <v>45566</v>
      </c>
      <c r="L396" s="126">
        <v>45567</v>
      </c>
      <c r="M396" s="126">
        <v>45568</v>
      </c>
      <c r="N396" s="126">
        <v>45569</v>
      </c>
      <c r="O396" s="126">
        <v>45570</v>
      </c>
      <c r="P396" s="126">
        <v>45571</v>
      </c>
    </row>
    <row r="397" spans="1:16" ht="15" hidden="1" customHeight="1" x14ac:dyDescent="0.3">
      <c r="A397" s="70">
        <v>2</v>
      </c>
      <c r="B397" s="128">
        <f t="array" ref="B397:H397">Günler+DATE(CalYear,MONTH($B$269),1)-WEEKDAY(DATE(CalYear,MONTH($B$269),1),(WeekStart="Pazartesi")+1)+$A397*7-6</f>
        <v>45537</v>
      </c>
      <c r="C397" s="128">
        <v>45538</v>
      </c>
      <c r="D397" s="128">
        <v>45539</v>
      </c>
      <c r="E397" s="128">
        <v>45540</v>
      </c>
      <c r="F397" s="128">
        <v>45541</v>
      </c>
      <c r="G397" s="128">
        <v>45542</v>
      </c>
      <c r="H397" s="128">
        <v>45543</v>
      </c>
      <c r="I397" s="70"/>
      <c r="J397" s="128">
        <f t="array" ref="J397:P397">Günler+DATE(CalYear,MONTH($J$269),1)-WEEKDAY(DATE(CalYear,MONTH($J$269),1),(WeekStart="Pazartesi")+1)+$A397*7-6</f>
        <v>45572</v>
      </c>
      <c r="K397" s="128">
        <v>45573</v>
      </c>
      <c r="L397" s="128">
        <v>45574</v>
      </c>
      <c r="M397" s="128">
        <v>45575</v>
      </c>
      <c r="N397" s="128">
        <v>45576</v>
      </c>
      <c r="O397" s="128">
        <v>45577</v>
      </c>
      <c r="P397" s="128">
        <v>45578</v>
      </c>
    </row>
    <row r="398" spans="1:16" ht="15" hidden="1" customHeight="1" x14ac:dyDescent="0.3">
      <c r="A398" s="70">
        <v>3</v>
      </c>
      <c r="B398" s="128">
        <f t="array" ref="B398:H398">Günler+DATE(CalYear,MONTH($B$269),1)-WEEKDAY(DATE(CalYear,MONTH($B$269),1),(WeekStart="Pazartesi")+1)+$A398*7-6</f>
        <v>45544</v>
      </c>
      <c r="C398" s="128">
        <v>45545</v>
      </c>
      <c r="D398" s="128">
        <v>45546</v>
      </c>
      <c r="E398" s="128">
        <v>45547</v>
      </c>
      <c r="F398" s="128">
        <v>45548</v>
      </c>
      <c r="G398" s="128">
        <v>45549</v>
      </c>
      <c r="H398" s="128">
        <v>45550</v>
      </c>
      <c r="I398" s="70"/>
      <c r="J398" s="128">
        <f t="array" ref="J398:P398">Günler+DATE(CalYear,MONTH($J$269),1)-WEEKDAY(DATE(CalYear,MONTH($J$269),1),(WeekStart="Pazartesi")+1)+$A398*7-6</f>
        <v>45579</v>
      </c>
      <c r="K398" s="128">
        <v>45580</v>
      </c>
      <c r="L398" s="128">
        <v>45581</v>
      </c>
      <c r="M398" s="128">
        <v>45582</v>
      </c>
      <c r="N398" s="128">
        <v>45583</v>
      </c>
      <c r="O398" s="128">
        <v>45584</v>
      </c>
      <c r="P398" s="128">
        <v>45585</v>
      </c>
    </row>
    <row r="399" spans="1:16" ht="15" hidden="1" customHeight="1" x14ac:dyDescent="0.3">
      <c r="A399" s="70">
        <v>4</v>
      </c>
      <c r="B399" s="128">
        <f t="array" ref="B399:H399">Günler+DATE(CalYear,MONTH($B$269),1)-WEEKDAY(DATE(CalYear,MONTH($B$269),1),(WeekStart="Pazartesi")+1)+$A399*7-6</f>
        <v>45551</v>
      </c>
      <c r="C399" s="128">
        <v>45552</v>
      </c>
      <c r="D399" s="128">
        <v>45553</v>
      </c>
      <c r="E399" s="128">
        <v>45554</v>
      </c>
      <c r="F399" s="128">
        <v>45555</v>
      </c>
      <c r="G399" s="128">
        <v>45556</v>
      </c>
      <c r="H399" s="128">
        <v>45557</v>
      </c>
      <c r="I399" s="70"/>
      <c r="J399" s="128">
        <f t="array" ref="J399:P399">Günler+DATE(CalYear,MONTH($J$269),1)-WEEKDAY(DATE(CalYear,MONTH($J$269),1),(WeekStart="Pazartesi")+1)+$A399*7-6</f>
        <v>45586</v>
      </c>
      <c r="K399" s="128">
        <v>45587</v>
      </c>
      <c r="L399" s="128">
        <v>45588</v>
      </c>
      <c r="M399" s="128">
        <v>45589</v>
      </c>
      <c r="N399" s="128">
        <v>45590</v>
      </c>
      <c r="O399" s="128">
        <v>45591</v>
      </c>
      <c r="P399" s="128">
        <v>45592</v>
      </c>
    </row>
    <row r="400" spans="1:16" ht="15" hidden="1" customHeight="1" x14ac:dyDescent="0.3">
      <c r="A400" s="70">
        <v>5</v>
      </c>
      <c r="B400" s="128">
        <f t="array" ref="B400:H400">Günler+DATE(CalYear,MONTH($B$269),1)-WEEKDAY(DATE(CalYear,MONTH($B$269),1),(WeekStart="Pazartesi")+1)+$A400*7-6</f>
        <v>45558</v>
      </c>
      <c r="C400" s="128">
        <v>45559</v>
      </c>
      <c r="D400" s="128">
        <v>45560</v>
      </c>
      <c r="E400" s="128">
        <v>45561</v>
      </c>
      <c r="F400" s="128">
        <v>45562</v>
      </c>
      <c r="G400" s="128">
        <v>45563</v>
      </c>
      <c r="H400" s="128">
        <v>45564</v>
      </c>
      <c r="I400" s="70"/>
      <c r="J400" s="128">
        <f t="array" ref="J400:P400">Günler+DATE(CalYear,MONTH($J$269),1)-WEEKDAY(DATE(CalYear,MONTH($J$269),1),(WeekStart="Pazartesi")+1)+$A400*7-6</f>
        <v>45593</v>
      </c>
      <c r="K400" s="128">
        <v>45594</v>
      </c>
      <c r="L400" s="128">
        <v>45595</v>
      </c>
      <c r="M400" s="128">
        <v>45596</v>
      </c>
      <c r="N400" s="128">
        <v>45597</v>
      </c>
      <c r="O400" s="128">
        <v>45598</v>
      </c>
      <c r="P400" s="128">
        <v>45599</v>
      </c>
    </row>
    <row r="401" spans="1:16" ht="15" hidden="1" customHeight="1" x14ac:dyDescent="0.3">
      <c r="A401" s="70">
        <v>6</v>
      </c>
      <c r="B401" s="128">
        <f t="array" ref="B401:H401">Günler+DATE(CalYear,MONTH($B$269),1)-WEEKDAY(DATE(CalYear,MONTH($B$269),1),(WeekStart="Pazartesi")+1)+$A401*7-6</f>
        <v>45565</v>
      </c>
      <c r="C401" s="128">
        <v>45566</v>
      </c>
      <c r="D401" s="128">
        <v>45567</v>
      </c>
      <c r="E401" s="128">
        <v>45568</v>
      </c>
      <c r="F401" s="128">
        <v>45569</v>
      </c>
      <c r="G401" s="128">
        <v>45570</v>
      </c>
      <c r="H401" s="128">
        <v>45571</v>
      </c>
      <c r="I401" s="70"/>
      <c r="J401" s="128">
        <f t="array" ref="J401:P401">Günler+DATE(CalYear,MONTH($J$269),1)-WEEKDAY(DATE(CalYear,MONTH($J$269),1),(WeekStart="Pazartesi")+1)+$A401*7-6</f>
        <v>45600</v>
      </c>
      <c r="K401" s="128">
        <v>45601</v>
      </c>
      <c r="L401" s="128">
        <v>45602</v>
      </c>
      <c r="M401" s="128">
        <v>45603</v>
      </c>
      <c r="N401" s="128">
        <v>45604</v>
      </c>
      <c r="O401" s="128">
        <v>45605</v>
      </c>
      <c r="P401" s="128">
        <v>45606</v>
      </c>
    </row>
    <row r="402" spans="1:16" ht="15" hidden="1" customHeight="1" x14ac:dyDescent="0.3"/>
    <row r="403" spans="1:16" ht="15" hidden="1" customHeight="1" x14ac:dyDescent="0.25">
      <c r="B403" s="243">
        <f>DATE(CalYear,11,1)</f>
        <v>45597</v>
      </c>
      <c r="C403" s="243"/>
      <c r="D403" s="243"/>
      <c r="E403" s="243"/>
      <c r="F403" s="243"/>
      <c r="G403" s="243"/>
      <c r="H403" s="243"/>
      <c r="I403" s="70"/>
      <c r="J403" s="243">
        <f>DATE(CalYear,12,1)</f>
        <v>45627</v>
      </c>
      <c r="K403" s="243"/>
      <c r="L403" s="243"/>
      <c r="M403" s="243"/>
      <c r="N403" s="243"/>
      <c r="O403" s="243"/>
      <c r="P403" s="243"/>
    </row>
    <row r="404" spans="1:16" ht="15" hidden="1" customHeight="1" x14ac:dyDescent="0.25">
      <c r="B404" s="244" t="str">
        <f>UPPER(TEXT(B403,"AAAA"))</f>
        <v>KASIM</v>
      </c>
      <c r="C404" s="244"/>
      <c r="D404" s="244"/>
      <c r="E404" s="244"/>
      <c r="F404" s="244"/>
      <c r="G404" s="244"/>
      <c r="H404" s="244"/>
      <c r="I404" s="123"/>
      <c r="J404" s="244" t="str">
        <f>UPPER(TEXT(J403,"AAAA"))</f>
        <v>ARALIK</v>
      </c>
      <c r="K404" s="244"/>
      <c r="L404" s="244"/>
      <c r="M404" s="244"/>
      <c r="N404" s="244"/>
      <c r="O404" s="244"/>
      <c r="P404" s="244"/>
    </row>
    <row r="405" spans="1:16" ht="15" hidden="1" customHeight="1" x14ac:dyDescent="0.3">
      <c r="A405" s="123"/>
      <c r="B405" s="124" t="str">
        <f t="shared" ref="B405" si="87">CHOOSE(COLUMN(A$2)+(WeekStart="Pazartesi"),"PZ","PT","SA","ÇA","PE","CU","CT","PZ")</f>
        <v>PT</v>
      </c>
      <c r="C405" s="124" t="str">
        <f t="shared" ref="C405" si="88">CHOOSE(COLUMN(B$2)+(WeekStart="Pazartesi"),"PZ","PT","SA","ÇA","PE","CU","CT","PZ")</f>
        <v>SA</v>
      </c>
      <c r="D405" s="124" t="str">
        <f t="shared" ref="D405" si="89">CHOOSE(COLUMN(C$2)+(WeekStart="Pazartesi"),"PZ","PT","SA","ÇA","PE","CU","CT","PZ")</f>
        <v>ÇA</v>
      </c>
      <c r="E405" s="124" t="str">
        <f t="shared" ref="E405" si="90">CHOOSE(COLUMN(D$2)+(WeekStart="Pazartesi"),"PZ","PT","SA","ÇA","PE","CU","CT","PZ")</f>
        <v>PE</v>
      </c>
      <c r="F405" s="124" t="str">
        <f t="shared" ref="F405" si="91">CHOOSE(COLUMN(E$2)+(WeekStart="Pazartesi"),"PZ","PT","SA","ÇA","PE","CU","CT","PZ")</f>
        <v>CU</v>
      </c>
      <c r="G405" s="124" t="str">
        <f t="shared" ref="G405" si="92">CHOOSE(COLUMN(F$2)+(WeekStart="Pazartesi"),"PZ","PT","SA","ÇA","PE","CU","CT","PZ")</f>
        <v>CT</v>
      </c>
      <c r="H405" s="124" t="str">
        <f t="shared" ref="H405" si="93">CHOOSE(COLUMN(G$2)+(WeekStart="Pazartesi"),"PZ","PT","SA","ÇA","PE","CU","CT","PZ")</f>
        <v>PZ</v>
      </c>
      <c r="I405" s="123"/>
      <c r="J405" s="124" t="str">
        <f t="shared" ref="J405" si="94">CHOOSE(COLUMN(A$2)+(WeekStart="Pazartesi"),"PZ","PT","SA","ÇA","PE","CU","CT","PZ")</f>
        <v>PT</v>
      </c>
      <c r="K405" s="124" t="str">
        <f t="shared" ref="K405" si="95">CHOOSE(COLUMN(B$2)+(WeekStart="Pazartesi"),"PZ","PT","SA","ÇA","PE","CU","CT","PZ")</f>
        <v>SA</v>
      </c>
      <c r="L405" s="124" t="str">
        <f t="shared" ref="L405" si="96">CHOOSE(COLUMN(C$2)+(WeekStart="Pazartesi"),"PZ","PT","SA","ÇA","PE","CU","CT","PZ")</f>
        <v>ÇA</v>
      </c>
      <c r="M405" s="124" t="str">
        <f t="shared" ref="M405" si="97">CHOOSE(COLUMN(D$2)+(WeekStart="Pazartesi"),"PZ","PT","SA","ÇA","PE","CU","CT","PZ")</f>
        <v>PE</v>
      </c>
      <c r="N405" s="124" t="str">
        <f t="shared" ref="N405" si="98">CHOOSE(COLUMN(E$2)+(WeekStart="Pazartesi"),"PZ","PT","SA","ÇA","PE","CU","CT","PZ")</f>
        <v>CU</v>
      </c>
      <c r="O405" s="124" t="str">
        <f t="shared" ref="O405" si="99">CHOOSE(COLUMN(F$2)+(WeekStart="Pazartesi"),"PZ","PT","SA","ÇA","PE","CU","CT","PZ")</f>
        <v>CT</v>
      </c>
      <c r="P405" s="124" t="str">
        <f t="shared" ref="P405" si="100">CHOOSE(COLUMN(G$2)+(WeekStart="Pazartesi"),"PZ","PT","SA","ÇA","PE","CU","CT","PZ")</f>
        <v>PZ</v>
      </c>
    </row>
    <row r="406" spans="1:16" ht="15" hidden="1" customHeight="1" x14ac:dyDescent="0.3">
      <c r="B406" s="126">
        <f t="array" ref="B406:H406">Günler+DATE(CalYear,MONTH($B$279),1)-WEEKDAY(DATE(CalYear,MONTH($B$279),1),(WeekStart="Pazartesi")+1)+$A396*7-6</f>
        <v>45593</v>
      </c>
      <c r="C406" s="126">
        <v>45594</v>
      </c>
      <c r="D406" s="126">
        <v>45595</v>
      </c>
      <c r="E406" s="126">
        <v>45596</v>
      </c>
      <c r="F406" s="126">
        <v>45597</v>
      </c>
      <c r="G406" s="126">
        <v>45598</v>
      </c>
      <c r="H406" s="126">
        <v>45599</v>
      </c>
      <c r="J406" s="126">
        <f t="array" ref="J406:P406">Günler+DATE(CalYear,MONTH($J$279),1)-WEEKDAY(DATE(CalYear,MONTH($J$279),1),(WeekStart="Pazartesi")+1)+$A396*7-6</f>
        <v>45621</v>
      </c>
      <c r="K406" s="126">
        <v>45622</v>
      </c>
      <c r="L406" s="126">
        <v>45623</v>
      </c>
      <c r="M406" s="126">
        <v>45624</v>
      </c>
      <c r="N406" s="126">
        <v>45625</v>
      </c>
      <c r="O406" s="126">
        <v>45626</v>
      </c>
      <c r="P406" s="126">
        <v>45627</v>
      </c>
    </row>
    <row r="407" spans="1:16" ht="15" hidden="1" customHeight="1" x14ac:dyDescent="0.3">
      <c r="B407" s="128">
        <f t="array" ref="B407:H407">Günler+DATE(CalYear,MONTH($B$279),1)-WEEKDAY(DATE(CalYear,MONTH($B$279),1),(WeekStart="Pazartesi")+1)+$A397*7-6</f>
        <v>45600</v>
      </c>
      <c r="C407" s="128">
        <v>45601</v>
      </c>
      <c r="D407" s="128">
        <v>45602</v>
      </c>
      <c r="E407" s="128">
        <v>45603</v>
      </c>
      <c r="F407" s="128">
        <v>45604</v>
      </c>
      <c r="G407" s="128">
        <v>45605</v>
      </c>
      <c r="H407" s="128">
        <v>45606</v>
      </c>
      <c r="I407" s="70"/>
      <c r="J407" s="128">
        <f t="array" ref="J407:P407">Günler+DATE(CalYear,MONTH($J$279),1)-WEEKDAY(DATE(CalYear,MONTH($J$279),1),(WeekStart="Pazartesi")+1)+$A397*7-6</f>
        <v>45628</v>
      </c>
      <c r="K407" s="128">
        <v>45629</v>
      </c>
      <c r="L407" s="128">
        <v>45630</v>
      </c>
      <c r="M407" s="128">
        <v>45631</v>
      </c>
      <c r="N407" s="128">
        <v>45632</v>
      </c>
      <c r="O407" s="128">
        <v>45633</v>
      </c>
      <c r="P407" s="128">
        <v>45634</v>
      </c>
    </row>
    <row r="408" spans="1:16" ht="15" hidden="1" customHeight="1" x14ac:dyDescent="0.3">
      <c r="B408" s="128">
        <f t="array" ref="B408:H408">Günler+DATE(CalYear,MONTH($B$279),1)-WEEKDAY(DATE(CalYear,MONTH($B$279),1),(WeekStart="Pazartesi")+1)+$A398*7-6</f>
        <v>45607</v>
      </c>
      <c r="C408" s="128">
        <v>45608</v>
      </c>
      <c r="D408" s="128">
        <v>45609</v>
      </c>
      <c r="E408" s="128">
        <v>45610</v>
      </c>
      <c r="F408" s="128">
        <v>45611</v>
      </c>
      <c r="G408" s="128">
        <v>45612</v>
      </c>
      <c r="H408" s="128">
        <v>45613</v>
      </c>
      <c r="I408" s="70"/>
      <c r="J408" s="128">
        <f t="array" ref="J408:P408">Günler+DATE(CalYear,MONTH($J$279),1)-WEEKDAY(DATE(CalYear,MONTH($J$279),1),(WeekStart="Pazartesi")+1)+$A398*7-6</f>
        <v>45635</v>
      </c>
      <c r="K408" s="128">
        <v>45636</v>
      </c>
      <c r="L408" s="128">
        <v>45637</v>
      </c>
      <c r="M408" s="128">
        <v>45638</v>
      </c>
      <c r="N408" s="128">
        <v>45639</v>
      </c>
      <c r="O408" s="128">
        <v>45640</v>
      </c>
      <c r="P408" s="128">
        <v>45641</v>
      </c>
    </row>
    <row r="409" spans="1:16" ht="15" hidden="1" customHeight="1" x14ac:dyDescent="0.3">
      <c r="B409" s="128">
        <f t="array" ref="B409:H409">Günler+DATE(CalYear,MONTH($B$279),1)-WEEKDAY(DATE(CalYear,MONTH($B$279),1),(WeekStart="Pazartesi")+1)+$A399*7-6</f>
        <v>45614</v>
      </c>
      <c r="C409" s="128">
        <v>45615</v>
      </c>
      <c r="D409" s="128">
        <v>45616</v>
      </c>
      <c r="E409" s="128">
        <v>45617</v>
      </c>
      <c r="F409" s="128">
        <v>45618</v>
      </c>
      <c r="G409" s="128">
        <v>45619</v>
      </c>
      <c r="H409" s="128">
        <v>45620</v>
      </c>
      <c r="I409" s="70"/>
      <c r="J409" s="128">
        <f t="array" ref="J409:P409">Günler+DATE(CalYear,MONTH($J$279),1)-WEEKDAY(DATE(CalYear,MONTH($J$279),1),(WeekStart="Pazartesi")+1)+$A399*7-6</f>
        <v>45642</v>
      </c>
      <c r="K409" s="128">
        <v>45643</v>
      </c>
      <c r="L409" s="128">
        <v>45644</v>
      </c>
      <c r="M409" s="128">
        <v>45645</v>
      </c>
      <c r="N409" s="128">
        <v>45646</v>
      </c>
      <c r="O409" s="128">
        <v>45647</v>
      </c>
      <c r="P409" s="128">
        <v>45648</v>
      </c>
    </row>
    <row r="410" spans="1:16" ht="15" hidden="1" customHeight="1" x14ac:dyDescent="0.3">
      <c r="B410" s="128">
        <f t="array" ref="B410:H410">Günler+DATE(CalYear,MONTH($B$279),1)-WEEKDAY(DATE(CalYear,MONTH($B$279),1),(WeekStart="Pazartesi")+1)+$A400*7-6</f>
        <v>45621</v>
      </c>
      <c r="C410" s="128">
        <v>45622</v>
      </c>
      <c r="D410" s="128">
        <v>45623</v>
      </c>
      <c r="E410" s="128">
        <v>45624</v>
      </c>
      <c r="F410" s="128">
        <v>45625</v>
      </c>
      <c r="G410" s="128">
        <v>45626</v>
      </c>
      <c r="H410" s="128">
        <v>45627</v>
      </c>
      <c r="I410" s="70"/>
      <c r="J410" s="128">
        <f t="array" ref="J410:P410">Günler+DATE(CalYear,MONTH($J$279),1)-WEEKDAY(DATE(CalYear,MONTH($J$279),1),(WeekStart="Pazartesi")+1)+$A400*7-6</f>
        <v>45649</v>
      </c>
      <c r="K410" s="128">
        <v>45650</v>
      </c>
      <c r="L410" s="128">
        <v>45651</v>
      </c>
      <c r="M410" s="128">
        <v>45652</v>
      </c>
      <c r="N410" s="128">
        <v>45653</v>
      </c>
      <c r="O410" s="128">
        <v>45654</v>
      </c>
      <c r="P410" s="128">
        <v>45655</v>
      </c>
    </row>
    <row r="411" spans="1:16" ht="15" hidden="1" customHeight="1" x14ac:dyDescent="0.3">
      <c r="B411" s="128">
        <f t="array" ref="B411:H411">Günler+DATE(CalYear,MONTH($B$279),1)-WEEKDAY(DATE(CalYear,MONTH($B$279),1),(WeekStart="Pazartesi")+1)+$A401*7-6</f>
        <v>45628</v>
      </c>
      <c r="C411" s="128">
        <v>45629</v>
      </c>
      <c r="D411" s="128">
        <v>45630</v>
      </c>
      <c r="E411" s="128">
        <v>45631</v>
      </c>
      <c r="F411" s="128">
        <v>45632</v>
      </c>
      <c r="G411" s="128">
        <v>45633</v>
      </c>
      <c r="H411" s="128">
        <v>45634</v>
      </c>
      <c r="I411" s="70"/>
      <c r="J411" s="128">
        <f t="array" ref="J411:P411">Günler+DATE(CalYear,MONTH($J$279),1)-WEEKDAY(DATE(CalYear,MONTH($J$279),1),(WeekStart="Pazartesi")+1)+$A401*7-6</f>
        <v>45656</v>
      </c>
      <c r="K411" s="128">
        <v>45657</v>
      </c>
      <c r="L411" s="128">
        <v>45658</v>
      </c>
      <c r="M411" s="128">
        <v>45659</v>
      </c>
      <c r="N411" s="128">
        <v>45660</v>
      </c>
      <c r="O411" s="128">
        <v>45661</v>
      </c>
      <c r="P411" s="128">
        <v>45662</v>
      </c>
    </row>
    <row r="412" spans="1:16" ht="15" hidden="1" customHeight="1" x14ac:dyDescent="0.3"/>
    <row r="413" spans="1:16" ht="15" hidden="1" customHeight="1" x14ac:dyDescent="0.3"/>
    <row r="414" spans="1:16" ht="15" hidden="1" customHeight="1" x14ac:dyDescent="0.3">
      <c r="B414" s="54" t="s">
        <v>11</v>
      </c>
    </row>
    <row r="415" spans="1:16" ht="15" hidden="1" customHeight="1" x14ac:dyDescent="0.3">
      <c r="B415" s="54" t="s">
        <v>23</v>
      </c>
    </row>
    <row r="416" spans="1:16" ht="15" hidden="1" customHeight="1" x14ac:dyDescent="0.3">
      <c r="B416" s="54" t="s">
        <v>24</v>
      </c>
    </row>
    <row r="417" spans="2:21" ht="15" hidden="1" customHeight="1" x14ac:dyDescent="0.3">
      <c r="B417" s="54" t="s">
        <v>25</v>
      </c>
    </row>
    <row r="418" spans="2:21" ht="15" hidden="1" customHeight="1" x14ac:dyDescent="0.3">
      <c r="B418" s="54" t="s">
        <v>26</v>
      </c>
    </row>
    <row r="419" spans="2:21" ht="15" hidden="1" customHeight="1" x14ac:dyDescent="0.3">
      <c r="B419" s="54" t="s">
        <v>27</v>
      </c>
    </row>
    <row r="420" spans="2:21" ht="15" hidden="1" customHeight="1" x14ac:dyDescent="0.3">
      <c r="B420" s="54" t="s">
        <v>28</v>
      </c>
    </row>
    <row r="421" spans="2:21" ht="15" hidden="1" customHeight="1" x14ac:dyDescent="0.3">
      <c r="B421" s="54" t="s">
        <v>29</v>
      </c>
    </row>
    <row r="422" spans="2:21" ht="15" hidden="1" customHeight="1" x14ac:dyDescent="0.3">
      <c r="B422" s="54" t="s">
        <v>30</v>
      </c>
    </row>
    <row r="423" spans="2:21" ht="15" hidden="1" customHeight="1" x14ac:dyDescent="0.3">
      <c r="B423" s="54" t="s">
        <v>31</v>
      </c>
    </row>
    <row r="424" spans="2:21" ht="15" hidden="1" customHeight="1" x14ac:dyDescent="0.3"/>
    <row r="425" spans="2:21" ht="15" hidden="1" customHeight="1" x14ac:dyDescent="0.3"/>
    <row r="426" spans="2:21" ht="15" hidden="1" customHeight="1" x14ac:dyDescent="0.3"/>
    <row r="427" spans="2:21" ht="15" hidden="1" customHeight="1" x14ac:dyDescent="0.3"/>
    <row r="428" spans="2:21" ht="15" hidden="1" customHeight="1" x14ac:dyDescent="0.3"/>
    <row r="429" spans="2:21" ht="15" customHeight="1" thickBot="1" x14ac:dyDescent="0.3">
      <c r="B429" s="239" t="s">
        <v>177</v>
      </c>
      <c r="C429" s="240"/>
      <c r="D429" s="241"/>
      <c r="E429" s="97"/>
      <c r="F429" s="239" t="s">
        <v>178</v>
      </c>
      <c r="G429" s="240"/>
      <c r="H429" s="241"/>
      <c r="I429" s="97"/>
      <c r="J429" s="239" t="s">
        <v>179</v>
      </c>
      <c r="K429" s="240"/>
      <c r="L429" s="241"/>
      <c r="M429" s="97"/>
      <c r="N429" s="239" t="s">
        <v>180</v>
      </c>
      <c r="O429" s="240"/>
      <c r="P429" s="241"/>
      <c r="Q429" s="97"/>
      <c r="R429" s="239" t="s">
        <v>181</v>
      </c>
      <c r="S429" s="240"/>
      <c r="T429" s="241"/>
      <c r="U429" s="98"/>
    </row>
    <row r="430" spans="2:21" ht="15" customHeight="1" thickBot="1" x14ac:dyDescent="0.3">
      <c r="B430" s="62"/>
      <c r="C430" s="62"/>
      <c r="D430" s="62"/>
      <c r="E430" s="62"/>
      <c r="F430" s="6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6"/>
    </row>
  </sheetData>
  <sheetProtection selectLockedCells="1"/>
  <mergeCells count="335">
    <mergeCell ref="B429:D429"/>
    <mergeCell ref="F429:H429"/>
    <mergeCell ref="J429:L429"/>
    <mergeCell ref="N429:P429"/>
    <mergeCell ref="R330:T330"/>
    <mergeCell ref="B353:H353"/>
    <mergeCell ref="J353:P353"/>
    <mergeCell ref="B354:H354"/>
    <mergeCell ref="J354:P354"/>
    <mergeCell ref="S354:U354"/>
    <mergeCell ref="R429:T429"/>
    <mergeCell ref="B383:H383"/>
    <mergeCell ref="J383:P383"/>
    <mergeCell ref="B384:H384"/>
    <mergeCell ref="J384:P384"/>
    <mergeCell ref="B393:H393"/>
    <mergeCell ref="J393:P393"/>
    <mergeCell ref="B394:H394"/>
    <mergeCell ref="J394:P394"/>
    <mergeCell ref="B403:H403"/>
    <mergeCell ref="J403:P403"/>
    <mergeCell ref="B363:H363"/>
    <mergeCell ref="J363:P363"/>
    <mergeCell ref="B364:H364"/>
    <mergeCell ref="J364:P364"/>
    <mergeCell ref="B373:H373"/>
    <mergeCell ref="J373:P373"/>
    <mergeCell ref="B404:H404"/>
    <mergeCell ref="R310:S310"/>
    <mergeCell ref="B311:C311"/>
    <mergeCell ref="F311:G311"/>
    <mergeCell ref="J311:K311"/>
    <mergeCell ref="N311:O311"/>
    <mergeCell ref="R311:S311"/>
    <mergeCell ref="B312:C312"/>
    <mergeCell ref="F312:G312"/>
    <mergeCell ref="J312:K312"/>
    <mergeCell ref="N312:O312"/>
    <mergeCell ref="R312:S312"/>
    <mergeCell ref="B310:C310"/>
    <mergeCell ref="F310:G310"/>
    <mergeCell ref="J310:K310"/>
    <mergeCell ref="N310:O310"/>
    <mergeCell ref="B374:H374"/>
    <mergeCell ref="J374:P374"/>
    <mergeCell ref="J404:P404"/>
    <mergeCell ref="B38:C38"/>
    <mergeCell ref="F38:G38"/>
    <mergeCell ref="J38:K38"/>
    <mergeCell ref="N37:O37"/>
    <mergeCell ref="R37:S37"/>
    <mergeCell ref="B37:C37"/>
    <mergeCell ref="B62:C62"/>
    <mergeCell ref="F62:G62"/>
    <mergeCell ref="J62:K62"/>
    <mergeCell ref="N56:P56"/>
    <mergeCell ref="R56:T56"/>
    <mergeCell ref="B59:C59"/>
    <mergeCell ref="F59:G59"/>
    <mergeCell ref="J59:K59"/>
    <mergeCell ref="N59:O59"/>
    <mergeCell ref="R59:S59"/>
    <mergeCell ref="F56:H56"/>
    <mergeCell ref="J56:L56"/>
    <mergeCell ref="J11:K11"/>
    <mergeCell ref="J12:K12"/>
    <mergeCell ref="J13:K13"/>
    <mergeCell ref="F10:G10"/>
    <mergeCell ref="F11:G11"/>
    <mergeCell ref="N62:O62"/>
    <mergeCell ref="R62:S62"/>
    <mergeCell ref="R38:S38"/>
    <mergeCell ref="N84:O84"/>
    <mergeCell ref="R84:S84"/>
    <mergeCell ref="R36:S36"/>
    <mergeCell ref="R35:S35"/>
    <mergeCell ref="R34:S34"/>
    <mergeCell ref="R31:T31"/>
    <mergeCell ref="J10:K10"/>
    <mergeCell ref="N13:O13"/>
    <mergeCell ref="N12:O12"/>
    <mergeCell ref="B4:D4"/>
    <mergeCell ref="B5:D5"/>
    <mergeCell ref="E3:L3"/>
    <mergeCell ref="E4:L4"/>
    <mergeCell ref="E5:L5"/>
    <mergeCell ref="B3:D3"/>
    <mergeCell ref="N61:O61"/>
    <mergeCell ref="R61:S61"/>
    <mergeCell ref="B61:C61"/>
    <mergeCell ref="F61:G61"/>
    <mergeCell ref="B9:C9"/>
    <mergeCell ref="F9:G9"/>
    <mergeCell ref="J9:K9"/>
    <mergeCell ref="N9:O9"/>
    <mergeCell ref="R9:S9"/>
    <mergeCell ref="R10:S10"/>
    <mergeCell ref="R11:S11"/>
    <mergeCell ref="R12:S12"/>
    <mergeCell ref="R13:S13"/>
    <mergeCell ref="F12:G12"/>
    <mergeCell ref="F13:G13"/>
    <mergeCell ref="B56:D56"/>
    <mergeCell ref="F37:G37"/>
    <mergeCell ref="J37:K37"/>
    <mergeCell ref="F106:H106"/>
    <mergeCell ref="J106:L106"/>
    <mergeCell ref="N106:P106"/>
    <mergeCell ref="R106:T106"/>
    <mergeCell ref="N88:O88"/>
    <mergeCell ref="R88:S88"/>
    <mergeCell ref="B88:C88"/>
    <mergeCell ref="F88:G88"/>
    <mergeCell ref="J88:K88"/>
    <mergeCell ref="R87:S87"/>
    <mergeCell ref="B87:C87"/>
    <mergeCell ref="F87:G87"/>
    <mergeCell ref="J87:K87"/>
    <mergeCell ref="N86:O86"/>
    <mergeCell ref="R86:S86"/>
    <mergeCell ref="B86:C86"/>
    <mergeCell ref="R60:S60"/>
    <mergeCell ref="B60:C60"/>
    <mergeCell ref="F60:G60"/>
    <mergeCell ref="J60:K60"/>
    <mergeCell ref="R85:S85"/>
    <mergeCell ref="B85:C85"/>
    <mergeCell ref="F85:G85"/>
    <mergeCell ref="J85:K85"/>
    <mergeCell ref="N63:O63"/>
    <mergeCell ref="R63:S63"/>
    <mergeCell ref="B63:C63"/>
    <mergeCell ref="F63:G63"/>
    <mergeCell ref="J63:K63"/>
    <mergeCell ref="R81:T81"/>
    <mergeCell ref="B84:C84"/>
    <mergeCell ref="F84:G84"/>
    <mergeCell ref="J84:K84"/>
    <mergeCell ref="B35:C35"/>
    <mergeCell ref="N35:O35"/>
    <mergeCell ref="B31:D31"/>
    <mergeCell ref="F31:H31"/>
    <mergeCell ref="F35:G35"/>
    <mergeCell ref="J35:K35"/>
    <mergeCell ref="B34:C34"/>
    <mergeCell ref="F34:G34"/>
    <mergeCell ref="J34:K34"/>
    <mergeCell ref="N34:O34"/>
    <mergeCell ref="J31:L31"/>
    <mergeCell ref="N31:P31"/>
    <mergeCell ref="B10:C10"/>
    <mergeCell ref="B11:C11"/>
    <mergeCell ref="B12:C12"/>
    <mergeCell ref="B229:H229"/>
    <mergeCell ref="J229:P229"/>
    <mergeCell ref="B13:C13"/>
    <mergeCell ref="N10:O10"/>
    <mergeCell ref="N11:O11"/>
    <mergeCell ref="N36:O36"/>
    <mergeCell ref="N38:O38"/>
    <mergeCell ref="J61:K61"/>
    <mergeCell ref="N60:O60"/>
    <mergeCell ref="N85:O85"/>
    <mergeCell ref="N87:O87"/>
    <mergeCell ref="B106:D106"/>
    <mergeCell ref="B81:D81"/>
    <mergeCell ref="F81:H81"/>
    <mergeCell ref="J81:L81"/>
    <mergeCell ref="N81:P81"/>
    <mergeCell ref="F86:G86"/>
    <mergeCell ref="J86:K86"/>
    <mergeCell ref="B36:C36"/>
    <mergeCell ref="F36:G36"/>
    <mergeCell ref="J36:K36"/>
    <mergeCell ref="J230:P230"/>
    <mergeCell ref="B239:H239"/>
    <mergeCell ref="J239:P239"/>
    <mergeCell ref="B240:H240"/>
    <mergeCell ref="J240:P240"/>
    <mergeCell ref="B249:H249"/>
    <mergeCell ref="J249:P249"/>
    <mergeCell ref="B250:H250"/>
    <mergeCell ref="J250:P250"/>
    <mergeCell ref="B111:C111"/>
    <mergeCell ref="F111:G111"/>
    <mergeCell ref="J111:K111"/>
    <mergeCell ref="N111:O111"/>
    <mergeCell ref="R111:S111"/>
    <mergeCell ref="B112:C112"/>
    <mergeCell ref="F112:G112"/>
    <mergeCell ref="J112:K112"/>
    <mergeCell ref="N112:O112"/>
    <mergeCell ref="R112:S112"/>
    <mergeCell ref="B109:C109"/>
    <mergeCell ref="F109:G109"/>
    <mergeCell ref="J109:K109"/>
    <mergeCell ref="N109:O109"/>
    <mergeCell ref="R109:S109"/>
    <mergeCell ref="B110:C110"/>
    <mergeCell ref="F110:G110"/>
    <mergeCell ref="J110:K110"/>
    <mergeCell ref="N110:O110"/>
    <mergeCell ref="R110:S110"/>
    <mergeCell ref="N113:O113"/>
    <mergeCell ref="R113:S113"/>
    <mergeCell ref="B131:D131"/>
    <mergeCell ref="F131:H131"/>
    <mergeCell ref="J131:L131"/>
    <mergeCell ref="N131:P131"/>
    <mergeCell ref="R131:T131"/>
    <mergeCell ref="B134:C134"/>
    <mergeCell ref="F134:G134"/>
    <mergeCell ref="J134:K134"/>
    <mergeCell ref="N134:O134"/>
    <mergeCell ref="R134:S134"/>
    <mergeCell ref="B113:C113"/>
    <mergeCell ref="F113:G113"/>
    <mergeCell ref="J113:K113"/>
    <mergeCell ref="B135:C135"/>
    <mergeCell ref="F135:G135"/>
    <mergeCell ref="J135:K135"/>
    <mergeCell ref="N135:O135"/>
    <mergeCell ref="R135:S135"/>
    <mergeCell ref="B136:C136"/>
    <mergeCell ref="F136:G136"/>
    <mergeCell ref="J136:K136"/>
    <mergeCell ref="N136:O136"/>
    <mergeCell ref="R136:S136"/>
    <mergeCell ref="B137:C137"/>
    <mergeCell ref="F137:G137"/>
    <mergeCell ref="J137:K137"/>
    <mergeCell ref="N137:O137"/>
    <mergeCell ref="R137:S137"/>
    <mergeCell ref="B138:C138"/>
    <mergeCell ref="F138:G138"/>
    <mergeCell ref="J138:K138"/>
    <mergeCell ref="N138:O138"/>
    <mergeCell ref="R138:S138"/>
    <mergeCell ref="B156:D156"/>
    <mergeCell ref="F156:H156"/>
    <mergeCell ref="N156:P156"/>
    <mergeCell ref="R156:T156"/>
    <mergeCell ref="B159:C159"/>
    <mergeCell ref="F159:G159"/>
    <mergeCell ref="J159:K159"/>
    <mergeCell ref="N159:O159"/>
    <mergeCell ref="R159:S159"/>
    <mergeCell ref="B160:C160"/>
    <mergeCell ref="F160:G160"/>
    <mergeCell ref="J160:K160"/>
    <mergeCell ref="N160:O160"/>
    <mergeCell ref="R160:S160"/>
    <mergeCell ref="B161:C161"/>
    <mergeCell ref="F161:G161"/>
    <mergeCell ref="J161:K161"/>
    <mergeCell ref="N161:O161"/>
    <mergeCell ref="R161:S161"/>
    <mergeCell ref="B162:C162"/>
    <mergeCell ref="F162:G162"/>
    <mergeCell ref="J162:K162"/>
    <mergeCell ref="N162:O162"/>
    <mergeCell ref="R162:S162"/>
    <mergeCell ref="B163:C163"/>
    <mergeCell ref="F163:G163"/>
    <mergeCell ref="J163:K163"/>
    <mergeCell ref="N163:O163"/>
    <mergeCell ref="R163:S163"/>
    <mergeCell ref="B181:D181"/>
    <mergeCell ref="F181:H181"/>
    <mergeCell ref="J181:L181"/>
    <mergeCell ref="N181:P181"/>
    <mergeCell ref="R181:T181"/>
    <mergeCell ref="B184:C184"/>
    <mergeCell ref="F184:G184"/>
    <mergeCell ref="J184:K184"/>
    <mergeCell ref="N184:O184"/>
    <mergeCell ref="R184:S184"/>
    <mergeCell ref="B185:C185"/>
    <mergeCell ref="F185:G185"/>
    <mergeCell ref="J185:K185"/>
    <mergeCell ref="N185:O185"/>
    <mergeCell ref="R185:S185"/>
    <mergeCell ref="B186:C186"/>
    <mergeCell ref="F186:G186"/>
    <mergeCell ref="J186:K186"/>
    <mergeCell ref="N186:O186"/>
    <mergeCell ref="R186:S186"/>
    <mergeCell ref="B187:C187"/>
    <mergeCell ref="F187:G187"/>
    <mergeCell ref="J187:K187"/>
    <mergeCell ref="N187:O187"/>
    <mergeCell ref="R187:S187"/>
    <mergeCell ref="B188:C188"/>
    <mergeCell ref="F188:G188"/>
    <mergeCell ref="J188:K188"/>
    <mergeCell ref="N188:O188"/>
    <mergeCell ref="R188:S188"/>
    <mergeCell ref="B206:D206"/>
    <mergeCell ref="F206:H206"/>
    <mergeCell ref="J206:L206"/>
    <mergeCell ref="N206:P206"/>
    <mergeCell ref="R206:T206"/>
    <mergeCell ref="B305:D305"/>
    <mergeCell ref="F305:H305"/>
    <mergeCell ref="J305:L305"/>
    <mergeCell ref="N305:P305"/>
    <mergeCell ref="R305:T305"/>
    <mergeCell ref="S230:U230"/>
    <mergeCell ref="B259:H259"/>
    <mergeCell ref="J259:P259"/>
    <mergeCell ref="B279:H279"/>
    <mergeCell ref="J279:P279"/>
    <mergeCell ref="B280:H280"/>
    <mergeCell ref="J280:P280"/>
    <mergeCell ref="B260:H260"/>
    <mergeCell ref="J260:P260"/>
    <mergeCell ref="B269:H269"/>
    <mergeCell ref="J269:P269"/>
    <mergeCell ref="B270:H270"/>
    <mergeCell ref="J270:P270"/>
    <mergeCell ref="B230:H230"/>
    <mergeCell ref="B308:C308"/>
    <mergeCell ref="F308:G308"/>
    <mergeCell ref="J308:K308"/>
    <mergeCell ref="N308:O308"/>
    <mergeCell ref="B330:D330"/>
    <mergeCell ref="F330:H330"/>
    <mergeCell ref="J330:L330"/>
    <mergeCell ref="N330:P330"/>
    <mergeCell ref="R308:S308"/>
    <mergeCell ref="B309:C309"/>
    <mergeCell ref="F309:G309"/>
    <mergeCell ref="J309:K309"/>
    <mergeCell ref="N309:O309"/>
    <mergeCell ref="R309:S309"/>
  </mergeCells>
  <conditionalFormatting sqref="B232:H232">
    <cfRule type="expression" dxfId="273" priority="85">
      <formula>DAY(B232)&gt;7</formula>
    </cfRule>
  </conditionalFormatting>
  <conditionalFormatting sqref="J232:P232">
    <cfRule type="expression" dxfId="272" priority="84">
      <formula>DAY(J232)&gt;7</formula>
    </cfRule>
  </conditionalFormatting>
  <conditionalFormatting sqref="B242:H242">
    <cfRule type="expression" dxfId="271" priority="83">
      <formula>DAY(B242)&gt;7</formula>
    </cfRule>
  </conditionalFormatting>
  <conditionalFormatting sqref="J242:P242">
    <cfRule type="expression" dxfId="270" priority="82">
      <formula>DAY(J242)&gt;7</formula>
    </cfRule>
  </conditionalFormatting>
  <conditionalFormatting sqref="J262:P262">
    <cfRule type="expression" dxfId="269" priority="81">
      <formula>DAY(J262)&gt;7</formula>
    </cfRule>
  </conditionalFormatting>
  <conditionalFormatting sqref="B262:H262">
    <cfRule type="expression" dxfId="268" priority="80">
      <formula>DAY(B262)&gt;7</formula>
    </cfRule>
  </conditionalFormatting>
  <conditionalFormatting sqref="J252:P252">
    <cfRule type="expression" dxfId="267" priority="79">
      <formula>DAY(J252)&gt;7</formula>
    </cfRule>
  </conditionalFormatting>
  <conditionalFormatting sqref="B252:H252">
    <cfRule type="expression" dxfId="266" priority="78">
      <formula>DAY(B252)&gt;7</formula>
    </cfRule>
  </conditionalFormatting>
  <conditionalFormatting sqref="B272:H272">
    <cfRule type="expression" dxfId="265" priority="77">
      <formula>DAY(B272)&gt;7</formula>
    </cfRule>
  </conditionalFormatting>
  <conditionalFormatting sqref="J272:P272">
    <cfRule type="expression" dxfId="264" priority="76">
      <formula>DAY(J272)&gt;7</formula>
    </cfRule>
  </conditionalFormatting>
  <conditionalFormatting sqref="B282:H282">
    <cfRule type="expression" dxfId="263" priority="75">
      <formula>DAY(B282)&gt;7</formula>
    </cfRule>
  </conditionalFormatting>
  <conditionalFormatting sqref="J282:P282">
    <cfRule type="expression" dxfId="262" priority="74">
      <formula>DAY(J282)&gt;7</formula>
    </cfRule>
  </conditionalFormatting>
  <conditionalFormatting sqref="B236:H237">
    <cfRule type="expression" dxfId="261" priority="73">
      <formula>DAY(B236)&lt;15</formula>
    </cfRule>
  </conditionalFormatting>
  <conditionalFormatting sqref="J236:P237">
    <cfRule type="expression" dxfId="260" priority="72">
      <formula>DAY(J236)&lt;15</formula>
    </cfRule>
  </conditionalFormatting>
  <conditionalFormatting sqref="B246:H247">
    <cfRule type="expression" dxfId="259" priority="71">
      <formula>DAY(B246)&lt;15</formula>
    </cfRule>
  </conditionalFormatting>
  <conditionalFormatting sqref="J246:P247">
    <cfRule type="expression" dxfId="258" priority="70">
      <formula>DAY(J246)&lt;15</formula>
    </cfRule>
  </conditionalFormatting>
  <conditionalFormatting sqref="J266:P268">
    <cfRule type="expression" dxfId="257" priority="69">
      <formula>DAY(J266)&lt;15</formula>
    </cfRule>
  </conditionalFormatting>
  <conditionalFormatting sqref="B266:H268">
    <cfRule type="expression" dxfId="256" priority="68">
      <formula>DAY(B266)&lt;15</formula>
    </cfRule>
  </conditionalFormatting>
  <conditionalFormatting sqref="J256:P257">
    <cfRule type="expression" dxfId="255" priority="67">
      <formula>DAY(J256)&lt;15</formula>
    </cfRule>
  </conditionalFormatting>
  <conditionalFormatting sqref="B256:H257">
    <cfRule type="expression" dxfId="254" priority="66">
      <formula>DAY(B256)&lt;15</formula>
    </cfRule>
  </conditionalFormatting>
  <conditionalFormatting sqref="B276:H277">
    <cfRule type="expression" dxfId="253" priority="65">
      <formula>DAY(B276)&lt;15</formula>
    </cfRule>
  </conditionalFormatting>
  <conditionalFormatting sqref="J276:P277">
    <cfRule type="expression" dxfId="252" priority="64">
      <formula>DAY(J276)&lt;15</formula>
    </cfRule>
  </conditionalFormatting>
  <conditionalFormatting sqref="B286:H287">
    <cfRule type="expression" dxfId="251" priority="63">
      <formula>DAY(B286)&lt;15</formula>
    </cfRule>
  </conditionalFormatting>
  <conditionalFormatting sqref="J286:P287">
    <cfRule type="expression" dxfId="250" priority="62">
      <formula>DAY(J286)&lt;15</formula>
    </cfRule>
  </conditionalFormatting>
  <conditionalFormatting sqref="J406:P406">
    <cfRule type="expression" dxfId="249" priority="25">
      <formula>DAY(J406)&gt;7</formula>
    </cfRule>
  </conditionalFormatting>
  <conditionalFormatting sqref="J410:P411">
    <cfRule type="expression" dxfId="248" priority="13">
      <formula>DAY(J410)&lt;15</formula>
    </cfRule>
  </conditionalFormatting>
  <conditionalFormatting sqref="B356:H356">
    <cfRule type="expression" dxfId="247" priority="36">
      <formula>DAY(B356)&gt;7</formula>
    </cfRule>
  </conditionalFormatting>
  <conditionalFormatting sqref="J356:P356">
    <cfRule type="expression" dxfId="246" priority="35">
      <formula>DAY(J356)&gt;7</formula>
    </cfRule>
  </conditionalFormatting>
  <conditionalFormatting sqref="B366:H366">
    <cfRule type="expression" dxfId="245" priority="34">
      <formula>DAY(B366)&gt;7</formula>
    </cfRule>
  </conditionalFormatting>
  <conditionalFormatting sqref="J366:P366">
    <cfRule type="expression" dxfId="244" priority="33">
      <formula>DAY(J366)&gt;7</formula>
    </cfRule>
  </conditionalFormatting>
  <conditionalFormatting sqref="J386:P386">
    <cfRule type="expression" dxfId="243" priority="32">
      <formula>DAY(J386)&gt;7</formula>
    </cfRule>
  </conditionalFormatting>
  <conditionalFormatting sqref="B386:H386">
    <cfRule type="expression" dxfId="242" priority="31">
      <formula>DAY(B386)&gt;7</formula>
    </cfRule>
  </conditionalFormatting>
  <conditionalFormatting sqref="J376:P376">
    <cfRule type="expression" dxfId="241" priority="30">
      <formula>DAY(J376)&gt;7</formula>
    </cfRule>
  </conditionalFormatting>
  <conditionalFormatting sqref="B376:H376">
    <cfRule type="expression" dxfId="240" priority="29">
      <formula>DAY(B376)&gt;7</formula>
    </cfRule>
  </conditionalFormatting>
  <conditionalFormatting sqref="B396:H396">
    <cfRule type="expression" dxfId="239" priority="28">
      <formula>DAY(B396)&gt;7</formula>
    </cfRule>
  </conditionalFormatting>
  <conditionalFormatting sqref="J396:P396">
    <cfRule type="expression" dxfId="238" priority="27">
      <formula>DAY(J396)&gt;7</formula>
    </cfRule>
  </conditionalFormatting>
  <conditionalFormatting sqref="B406:H406">
    <cfRule type="expression" dxfId="237" priority="26">
      <formula>DAY(B406)&gt;7</formula>
    </cfRule>
  </conditionalFormatting>
  <conditionalFormatting sqref="B360:H361">
    <cfRule type="expression" dxfId="236" priority="24">
      <formula>DAY(B360)&lt;15</formula>
    </cfRule>
  </conditionalFormatting>
  <conditionalFormatting sqref="J360:P361">
    <cfRule type="expression" dxfId="235" priority="23">
      <formula>DAY(J360)&lt;15</formula>
    </cfRule>
  </conditionalFormatting>
  <conditionalFormatting sqref="B370:H371">
    <cfRule type="expression" dxfId="234" priority="22">
      <formula>DAY(B370)&lt;15</formula>
    </cfRule>
  </conditionalFormatting>
  <conditionalFormatting sqref="J370:P371">
    <cfRule type="expression" dxfId="233" priority="21">
      <formula>DAY(J370)&lt;15</formula>
    </cfRule>
  </conditionalFormatting>
  <conditionalFormatting sqref="J390:P392">
    <cfRule type="expression" dxfId="232" priority="20">
      <formula>DAY(J390)&lt;15</formula>
    </cfRule>
  </conditionalFormatting>
  <conditionalFormatting sqref="B390:H392">
    <cfRule type="expression" dxfId="231" priority="19">
      <formula>DAY(B390)&lt;15</formula>
    </cfRule>
  </conditionalFormatting>
  <conditionalFormatting sqref="J380:P381">
    <cfRule type="expression" dxfId="230" priority="18">
      <formula>DAY(J380)&lt;15</formula>
    </cfRule>
  </conditionalFormatting>
  <conditionalFormatting sqref="B380:H381">
    <cfRule type="expression" dxfId="229" priority="17">
      <formula>DAY(B380)&lt;15</formula>
    </cfRule>
  </conditionalFormatting>
  <conditionalFormatting sqref="B400:H401">
    <cfRule type="expression" dxfId="228" priority="16">
      <formula>DAY(B400)&lt;15</formula>
    </cfRule>
  </conditionalFormatting>
  <conditionalFormatting sqref="J400:P401">
    <cfRule type="expression" dxfId="227" priority="15">
      <formula>DAY(J400)&lt;15</formula>
    </cfRule>
  </conditionalFormatting>
  <conditionalFormatting sqref="B410:H411">
    <cfRule type="expression" dxfId="226" priority="14">
      <formula>DAY(B410)&lt;15</formula>
    </cfRule>
  </conditionalFormatting>
  <dataValidations disablePrompts="1" count="12">
    <dataValidation type="list" allowBlank="1" showInputMessage="1" showErrorMessage="1" sqref="P5 L6:N6">
      <formula1>$B$290:$B$299</formula1>
    </dataValidation>
    <dataValidation type="list" showInputMessage="1" showErrorMessage="1" sqref="P309">
      <formula1>$C$2:$C$45</formula1>
    </dataValidation>
    <dataValidation type="list" showInputMessage="1" showErrorMessage="1" sqref="L309">
      <formula1>$C$2:$C$45</formula1>
    </dataValidation>
    <dataValidation type="list" showInputMessage="1" showErrorMessage="1" sqref="H309">
      <formula1>$C$2:$C$45</formula1>
    </dataValidation>
    <dataValidation type="list" showInputMessage="1" showErrorMessage="1" sqref="D309">
      <formula1>$C$2:$C$45</formula1>
    </dataValidation>
    <dataValidation type="list" showInputMessage="1" showErrorMessage="1" sqref="P185">
      <formula1>$C$2:$C$45</formula1>
    </dataValidation>
    <dataValidation type="list" showInputMessage="1" showErrorMessage="1" sqref="L185">
      <formula1>$C$2:$C$45</formula1>
    </dataValidation>
    <dataValidation type="list" showInputMessage="1" showErrorMessage="1" sqref="H185">
      <formula1>$C$2:$C$45</formula1>
    </dataValidation>
    <dataValidation type="list" showInputMessage="1" showErrorMessage="1" sqref="D185">
      <formula1>$C$2:$C$45</formula1>
    </dataValidation>
    <dataValidation type="list" showInputMessage="1" showErrorMessage="1" sqref="T309">
      <formula1>$C$2:$C$45</formula1>
    </dataValidation>
    <dataValidation type="list" showInputMessage="1" showErrorMessage="1" sqref="T160">
      <formula1>$B$4:$B$66</formula1>
    </dataValidation>
    <dataValidation type="list" showInputMessage="1" showErrorMessage="1" sqref="P160">
      <formula1>$B$4:$B$67</formula1>
    </dataValidation>
  </dataValidations>
  <hyperlinks>
    <hyperlink ref="B31:D31" location="'1'!A1" display="LİSTEYİ AÇ"/>
    <hyperlink ref="F31:H31" location="'2'!A1" display="LİSTEYİ AÇ"/>
    <hyperlink ref="J31:L31" location="'3'!A1" display="3'üncü Listeyi Aç"/>
    <hyperlink ref="N31:P31" location="'4'!A1" display="4'üncü Listeyi Aç"/>
    <hyperlink ref="R31:T31" location="'5'!A1" display="5'inci Listeyi Aç"/>
    <hyperlink ref="B56:D56" location="'6'!A1" display="6'ıncı Listeyi Aç"/>
    <hyperlink ref="F56:H56" location="'7'!A1" display="7'inci Listeyi Aç"/>
    <hyperlink ref="J56:L56" location="'8'!A1" display="8'inci Listeyi Aç"/>
    <hyperlink ref="N56:P56" location="'9'!A1" display="LİSTEYİ AÇ"/>
    <hyperlink ref="R56:T56" location="'10'!A1" display="10'uncu Listeyi Aç"/>
    <hyperlink ref="B81:D81" location="'11'!A1" display="11'inci Listeyi Aç"/>
    <hyperlink ref="F81:H81" location="'12'!A1" display="12'inci Listeyi Aç"/>
    <hyperlink ref="J81:L81" location="'13'!A1" display="13'üncü Listeyi Aç"/>
    <hyperlink ref="N81:P81" location="'14'!A1" display="14'üncü Listeyi Aç"/>
    <hyperlink ref="R81:T81" location="'15'!A1" display="15'inci Listeyi Aç"/>
    <hyperlink ref="B106:D106" location="'16'!A1" display="16'ıncı Listeyi Aç"/>
    <hyperlink ref="F106:H106" location="'17'!A1" display="17'inci Listeyi Aç"/>
    <hyperlink ref="J106:L106" location="'18'!A1" display="18'inci Listeyi Aç"/>
    <hyperlink ref="N106:P106" location="'19'!A1" display="19'uncu Listeyi Aç"/>
    <hyperlink ref="R106:T106" location="'20'!A1" display="20'nci Listeyi Aç"/>
    <hyperlink ref="B131:D131" location="'21'!A1" display="21'ıncı Servis Listesini Aç"/>
    <hyperlink ref="F131:H131" location="'22'!A1" display="22'inci Servis Listesini Aç"/>
    <hyperlink ref="J131:L131" location="'23'!A1" display="23'inci Servis Listesini Aç"/>
    <hyperlink ref="N131:P131" location="'24'!A1" display="24'uncu Servis Listesini Aç"/>
    <hyperlink ref="R131:T131" location="'25'!A1" display="25'nci Servis Listesini Aç"/>
    <hyperlink ref="B156:D156" location="'26'!A1" display="26'ıncı Servis Listesini Aç"/>
    <hyperlink ref="F156:H156" location="'27'!A1" display="27'inci Servis Listesini Aç"/>
    <hyperlink ref="N156:P156" location="'29'!A1" display="29'uncu Servis Listesini Aç"/>
    <hyperlink ref="R156:T156" location="'30'!A1" display="30'nci Servis Listesini Aç"/>
    <hyperlink ref="B181:D181" location="'31'!A1" display="31'ıncı Servis Listesini Aç"/>
    <hyperlink ref="F181:H181" location="'32'!A1" display="32'inci Servis Listesini Aç"/>
    <hyperlink ref="J181:L181" location="'33'!A1" display="33'inci Servis Listesini Aç"/>
    <hyperlink ref="N181:P181" location="'34'!A1" display="34'uncu Servis Listesini Aç"/>
    <hyperlink ref="R181:T181" location="'35'!A1" display="35'nci Servis Listesini Aç"/>
    <hyperlink ref="B206:D206" location="'16'!A1" display="16'ıncı Listeyi Aç"/>
    <hyperlink ref="F206:H206" location="'17'!A1" display="17'inci Listeyi Aç"/>
    <hyperlink ref="J206:L206" location="'18'!A1" display="18'inci Listeyi Aç"/>
    <hyperlink ref="N206:P206" location="'19'!A1" display="19'uncu Listeyi Aç"/>
    <hyperlink ref="R206:T206" location="'20'!A1" display="20'nci Listeyi Aç"/>
    <hyperlink ref="B305:D305" location="'36'!A1" display="36'ıncı Servis Listesini Aç"/>
    <hyperlink ref="F305:H305" location="'37'!A1" display="37'inci Servis Listesini Aç"/>
    <hyperlink ref="N305:P305" location="'39'!A1" display="39'uncu Servis Listesini Aç"/>
    <hyperlink ref="R305:T305" location="'40'!A1" display="40'nci Servis Listesini Aç"/>
    <hyperlink ref="J305:L305" location="'38'!A1" display="38'inci Servis Listesini Aç"/>
    <hyperlink ref="J429:L429" location="'43'!A1" display="43'inci Servis Listesini Aç"/>
    <hyperlink ref="R429:T429" location="'45'!A1" display="45'nci Servis Listesini Aç"/>
    <hyperlink ref="N429:P429" location="'44'!A1" display="44'uncu Servis Listesini Aç"/>
    <hyperlink ref="F429:H429" location="'42'!A1" display="42'inci Servis Listesini Aç"/>
    <hyperlink ref="B429:D429" location="'41'!A1" display="41'ıncı Servis Listesini Aç"/>
    <hyperlink ref="R330:T330" location="'20'!A1" display="20'nci Listeyi Aç"/>
    <hyperlink ref="N330:P330" location="'19'!A1" display="19'uncu Listeyi Aç"/>
    <hyperlink ref="J330:L330" location="'18'!A1" display="18'inci Listeyi Aç"/>
    <hyperlink ref="F330:H330" location="'17'!A1" display="17'inci Listeyi Aç"/>
    <hyperlink ref="B330:D330" location="'16'!A1" display="16'ıncı Listeyi Aç"/>
  </hyperlinks>
  <printOptions horizontalCentered="1"/>
  <pageMargins left="0.31496062992125984" right="0.31496062992125984" top="0.74803149606299213" bottom="0.74803149606299213" header="0.31496062992125984" footer="0.31496062992125984"/>
  <pageSetup scale="54" orientation="landscape" r:id="rId1"/>
  <rowBreaks count="4" manualBreakCount="4">
    <brk id="57" max="20" man="1"/>
    <brk id="107" max="20" man="1"/>
    <brk id="157" max="20" man="1"/>
    <brk id="182" max="2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eğiştirici 1">
              <controlPr defaultSize="0" print="0" autoPict="0" altText="Spinner control for changing years.">
                <anchor moveWithCells="1" sizeWithCells="1">
                  <from>
                    <xdr:col>10</xdr:col>
                    <xdr:colOff>66675</xdr:colOff>
                    <xdr:row>0</xdr:row>
                    <xdr:rowOff>142875</xdr:rowOff>
                  </from>
                  <to>
                    <xdr:col>10</xdr:col>
                    <xdr:colOff>161925</xdr:colOff>
                    <xdr:row>2</xdr:row>
                    <xdr:rowOff>9525</xdr:rowOff>
                  </to>
                </anchor>
              </controlPr>
            </control>
          </mc:Choice>
        </mc:AlternateContent>
      </controls>
    </mc:Choice>
  </mc:AlternateContent>
  <tableParts count="45"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</tableParts>
  <extLst>
    <ext xmlns:x14="http://schemas.microsoft.com/office/spreadsheetml/2009/9/main" uri="{CCE6A557-97BC-4b89-ADB6-D9C93CAAB3DF}">
      <x14:dataValidations xmlns:xm="http://schemas.microsoft.com/office/excel/2006/main" disablePrompts="1" count="34">
        <x14:dataValidation type="list" showInputMessage="1" showErrorMessage="1">
          <x14:formula1>
            <xm:f>KİLŞİLER!$B$4:$B$64</xm:f>
          </x14:formula1>
          <xm:sqref>D10</xm:sqref>
        </x14:dataValidation>
        <x14:dataValidation type="list" showInputMessage="1" showErrorMessage="1">
          <x14:formula1>
            <xm:f>KİLŞİLER!$B$4:$B$64</xm:f>
          </x14:formula1>
          <xm:sqref>H10</xm:sqref>
        </x14:dataValidation>
        <x14:dataValidation type="list" showInputMessage="1" showErrorMessage="1">
          <x14:formula1>
            <xm:f>KİLŞİLER!$B$4:$B$64</xm:f>
          </x14:formula1>
          <xm:sqref>L10</xm:sqref>
        </x14:dataValidation>
        <x14:dataValidation type="list" showInputMessage="1" showErrorMessage="1">
          <x14:formula1>
            <xm:f>KİLŞİLER!$B$4:$B$64</xm:f>
          </x14:formula1>
          <xm:sqref>P10</xm:sqref>
        </x14:dataValidation>
        <x14:dataValidation type="list" showInputMessage="1" showErrorMessage="1">
          <x14:formula1>
            <xm:f>KİLŞİLER!$B$4:$B$64</xm:f>
          </x14:formula1>
          <xm:sqref>T10</xm:sqref>
        </x14:dataValidation>
        <x14:dataValidation type="list" showInputMessage="1" showErrorMessage="1">
          <x14:formula1>
            <xm:f>KİLŞİLER!$B$4:$B$64</xm:f>
          </x14:formula1>
          <xm:sqref>D35</xm:sqref>
        </x14:dataValidation>
        <x14:dataValidation type="list" showInputMessage="1" showErrorMessage="1">
          <x14:formula1>
            <xm:f>KİLŞİLER!$B$4:$B$64</xm:f>
          </x14:formula1>
          <xm:sqref>H35</xm:sqref>
        </x14:dataValidation>
        <x14:dataValidation type="list" showInputMessage="1" showErrorMessage="1">
          <x14:formula1>
            <xm:f>KİLŞİLER!$B$4:$B$64</xm:f>
          </x14:formula1>
          <xm:sqref>L35</xm:sqref>
        </x14:dataValidation>
        <x14:dataValidation type="list" showInputMessage="1" showErrorMessage="1">
          <x14:formula1>
            <xm:f>KİLŞİLER!$B$4:$B$64</xm:f>
          </x14:formula1>
          <xm:sqref>P35</xm:sqref>
        </x14:dataValidation>
        <x14:dataValidation type="list" showInputMessage="1" showErrorMessage="1">
          <x14:formula1>
            <xm:f>KİLŞİLER!$B$4:$B$64</xm:f>
          </x14:formula1>
          <xm:sqref>T35</xm:sqref>
        </x14:dataValidation>
        <x14:dataValidation type="list" showInputMessage="1" showErrorMessage="1">
          <x14:formula1>
            <xm:f>KİLŞİLER!$B$4:$B$64</xm:f>
          </x14:formula1>
          <xm:sqref>D60</xm:sqref>
        </x14:dataValidation>
        <x14:dataValidation type="list" showInputMessage="1" showErrorMessage="1">
          <x14:formula1>
            <xm:f>KİLŞİLER!$B$4:$B$64</xm:f>
          </x14:formula1>
          <xm:sqref>H60</xm:sqref>
        </x14:dataValidation>
        <x14:dataValidation type="list" showInputMessage="1" showErrorMessage="1">
          <x14:formula1>
            <xm:f>KİLŞİLER!$B$4:$B$64</xm:f>
          </x14:formula1>
          <xm:sqref>L60</xm:sqref>
        </x14:dataValidation>
        <x14:dataValidation type="list" showInputMessage="1" showErrorMessage="1">
          <x14:formula1>
            <xm:f>KİLŞİLER!$B$4:$B$64</xm:f>
          </x14:formula1>
          <xm:sqref>P60</xm:sqref>
        </x14:dataValidation>
        <x14:dataValidation type="list" showInputMessage="1" showErrorMessage="1">
          <x14:formula1>
            <xm:f>KİLŞİLER!$B$4:$B$64</xm:f>
          </x14:formula1>
          <xm:sqref>T60</xm:sqref>
        </x14:dataValidation>
        <x14:dataValidation type="list" showInputMessage="1" showErrorMessage="1">
          <x14:formula1>
            <xm:f>KİLŞİLER!$B$4:$B$64</xm:f>
          </x14:formula1>
          <xm:sqref>D85</xm:sqref>
        </x14:dataValidation>
        <x14:dataValidation type="list" showInputMessage="1" showErrorMessage="1">
          <x14:formula1>
            <xm:f>KİLŞİLER!$B$4:$B$64</xm:f>
          </x14:formula1>
          <xm:sqref>H85</xm:sqref>
        </x14:dataValidation>
        <x14:dataValidation type="list" showInputMessage="1" showErrorMessage="1">
          <x14:formula1>
            <xm:f>KİLŞİLER!$B$4:$B$64</xm:f>
          </x14:formula1>
          <xm:sqref>L85</xm:sqref>
        </x14:dataValidation>
        <x14:dataValidation type="list" showInputMessage="1" showErrorMessage="1">
          <x14:formula1>
            <xm:f>KİLŞİLER!$B$4:$B$64</xm:f>
          </x14:formula1>
          <xm:sqref>P85</xm:sqref>
        </x14:dataValidation>
        <x14:dataValidation type="list" showInputMessage="1" showErrorMessage="1">
          <x14:formula1>
            <xm:f>KİLŞİLER!$B$4:$B$64</xm:f>
          </x14:formula1>
          <xm:sqref>T85</xm:sqref>
        </x14:dataValidation>
        <x14:dataValidation type="list" showInputMessage="1" showErrorMessage="1">
          <x14:formula1>
            <xm:f>KİLŞİLER!$B$4:$B$64</xm:f>
          </x14:formula1>
          <xm:sqref>D110</xm:sqref>
        </x14:dataValidation>
        <x14:dataValidation type="list" showInputMessage="1" showErrorMessage="1">
          <x14:formula1>
            <xm:f>KİLŞİLER!$B$4:$B$64</xm:f>
          </x14:formula1>
          <xm:sqref>H110</xm:sqref>
        </x14:dataValidation>
        <x14:dataValidation type="list" showInputMessage="1" showErrorMessage="1">
          <x14:formula1>
            <xm:f>KİLŞİLER!$B$4:$B$64</xm:f>
          </x14:formula1>
          <xm:sqref>L110</xm:sqref>
        </x14:dataValidation>
        <x14:dataValidation type="list" showInputMessage="1" showErrorMessage="1">
          <x14:formula1>
            <xm:f>KİLŞİLER!$B$4:$B$64</xm:f>
          </x14:formula1>
          <xm:sqref>P110</xm:sqref>
        </x14:dataValidation>
        <x14:dataValidation type="list" showInputMessage="1" showErrorMessage="1">
          <x14:formula1>
            <xm:f>KİLŞİLER!$B$4:$B$64</xm:f>
          </x14:formula1>
          <xm:sqref>T110</xm:sqref>
        </x14:dataValidation>
        <x14:dataValidation type="list" showInputMessage="1" showErrorMessage="1">
          <x14:formula1>
            <xm:f>KİLŞİLER!$B$4:$B$64</xm:f>
          </x14:formula1>
          <xm:sqref>D135</xm:sqref>
        </x14:dataValidation>
        <x14:dataValidation type="list" showInputMessage="1" showErrorMessage="1">
          <x14:formula1>
            <xm:f>KİLŞİLER!$B$4:$B$64</xm:f>
          </x14:formula1>
          <xm:sqref>H135</xm:sqref>
        </x14:dataValidation>
        <x14:dataValidation type="list" showInputMessage="1" showErrorMessage="1">
          <x14:formula1>
            <xm:f>KİLŞİLER!$B$4:$B$64</xm:f>
          </x14:formula1>
          <xm:sqref>L135</xm:sqref>
        </x14:dataValidation>
        <x14:dataValidation type="list" showInputMessage="1" showErrorMessage="1">
          <x14:formula1>
            <xm:f>KİLŞİLER!$B$4:$B$64</xm:f>
          </x14:formula1>
          <xm:sqref>P135</xm:sqref>
        </x14:dataValidation>
        <x14:dataValidation type="list" showInputMessage="1" showErrorMessage="1">
          <x14:formula1>
            <xm:f>KİLŞİLER!$B$4:$B$64</xm:f>
          </x14:formula1>
          <xm:sqref>T135</xm:sqref>
        </x14:dataValidation>
        <x14:dataValidation type="list" showInputMessage="1" showErrorMessage="1">
          <x14:formula1>
            <xm:f>KİLŞİLER!$B$4:$B$64</xm:f>
          </x14:formula1>
          <xm:sqref>D160</xm:sqref>
        </x14:dataValidation>
        <x14:dataValidation type="list" showInputMessage="1" showErrorMessage="1">
          <x14:formula1>
            <xm:f>KİLŞİLER!$B$4:$B$64</xm:f>
          </x14:formula1>
          <xm:sqref>H160</xm:sqref>
        </x14:dataValidation>
        <x14:dataValidation type="list" showInputMessage="1" showErrorMessage="1">
          <x14:formula1>
            <xm:f>KİLŞİLER!$B$4:$B$64</xm:f>
          </x14:formula1>
          <xm:sqref>L160</xm:sqref>
        </x14:dataValidation>
        <x14:dataValidation type="list" showInputMessage="1" showErrorMessage="1">
          <x14:formula1>
            <xm:f>'ŞÖFÖR VE SERVİS BİL.'!$B$3:$B$32</xm:f>
          </x14:formula1>
          <xm:sqref>T185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N41"/>
  <sheetViews>
    <sheetView view="pageBreakPreview" zoomScale="85" zoomScaleNormal="70" zoomScaleSheetLayoutView="85" workbookViewId="0">
      <selection activeCell="I25" sqref="I25"/>
    </sheetView>
  </sheetViews>
  <sheetFormatPr defaultRowHeight="15" x14ac:dyDescent="0.25"/>
  <cols>
    <col min="1" max="1" width="7.7109375" customWidth="1"/>
    <col min="2" max="2" width="32" customWidth="1"/>
    <col min="3" max="3" width="6.85546875" bestFit="1" customWidth="1"/>
    <col min="4" max="4" width="7.7109375" style="188" customWidth="1"/>
    <col min="5" max="5" width="23" style="188" customWidth="1"/>
    <col min="6" max="6" width="18.42578125" customWidth="1"/>
    <col min="7" max="7" width="16.140625" customWidth="1"/>
    <col min="8" max="8" width="10.85546875" customWidth="1"/>
    <col min="9" max="9" width="10.140625" customWidth="1"/>
    <col min="10" max="10" width="14.85546875" customWidth="1"/>
    <col min="11" max="11" width="37.140625" customWidth="1"/>
    <col min="12" max="12" width="8.85546875" customWidth="1"/>
    <col min="13" max="13" width="11.140625" customWidth="1"/>
    <col min="14" max="14" width="20.42578125" customWidth="1"/>
  </cols>
  <sheetData>
    <row r="1" spans="1:14" ht="46.5" customHeight="1" x14ac:dyDescent="0.25">
      <c r="A1" s="379" t="s">
        <v>330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1"/>
    </row>
    <row r="2" spans="1:14" ht="105.75" x14ac:dyDescent="0.25">
      <c r="A2" s="172" t="s">
        <v>35</v>
      </c>
      <c r="B2" s="173" t="s">
        <v>296</v>
      </c>
      <c r="C2" s="174" t="s">
        <v>297</v>
      </c>
      <c r="D2" s="382" t="s">
        <v>298</v>
      </c>
      <c r="E2" s="383"/>
      <c r="F2" s="174" t="s">
        <v>120</v>
      </c>
      <c r="G2" s="174" t="s">
        <v>299</v>
      </c>
      <c r="H2" s="174" t="s">
        <v>300</v>
      </c>
      <c r="I2" s="174" t="s">
        <v>301</v>
      </c>
      <c r="J2" s="175" t="s">
        <v>302</v>
      </c>
      <c r="K2" s="175" t="s">
        <v>303</v>
      </c>
      <c r="L2" s="174" t="s">
        <v>304</v>
      </c>
      <c r="M2" s="174" t="s">
        <v>305</v>
      </c>
      <c r="N2" s="176" t="s">
        <v>306</v>
      </c>
    </row>
    <row r="3" spans="1:14" ht="21.75" customHeight="1" x14ac:dyDescent="0.25">
      <c r="A3" s="177">
        <v>1</v>
      </c>
      <c r="B3" s="196" t="str">
        <f>'ŞÖFÖR VE SERVİS BİL.'!B3</f>
        <v>AYŞEPINAR</v>
      </c>
      <c r="C3" s="197">
        <f>'ŞÖFÖR VE SERVİS BİL.'!F3</f>
        <v>5</v>
      </c>
      <c r="D3" s="377" t="s">
        <v>324</v>
      </c>
      <c r="E3" s="378"/>
      <c r="F3" s="198">
        <f>'ŞÖFÖR VE SERVİS BİL.'!E3</f>
        <v>0</v>
      </c>
      <c r="G3" s="199" t="str">
        <f>'ŞÖFÖR VE SERVİS BİL.'!D3</f>
        <v>38 TY 999</v>
      </c>
      <c r="H3" s="200"/>
      <c r="I3" s="200"/>
      <c r="J3" s="200"/>
      <c r="K3" s="201" t="str">
        <f>'ŞÖFÖR VE SERVİS BİL.'!C3</f>
        <v>ŞABAN ASLAN</v>
      </c>
      <c r="L3" s="200"/>
      <c r="M3" s="202"/>
      <c r="N3" s="203"/>
    </row>
    <row r="4" spans="1:14" ht="21.75" customHeight="1" x14ac:dyDescent="0.25">
      <c r="A4" s="177">
        <v>2</v>
      </c>
      <c r="B4" s="196" t="str">
        <f>'ŞÖFÖR VE SERVİS BİL.'!B4</f>
        <v>AYVAZHACI</v>
      </c>
      <c r="C4" s="197">
        <f>'ŞÖFÖR VE SERVİS BİL.'!F4</f>
        <v>1</v>
      </c>
      <c r="D4" s="375" t="s">
        <v>324</v>
      </c>
      <c r="E4" s="376"/>
      <c r="F4" s="198">
        <f>'ŞÖFÖR VE SERVİS BİL.'!E4</f>
        <v>0</v>
      </c>
      <c r="G4" s="199">
        <f>'ŞÖFÖR VE SERVİS BİL.'!D4</f>
        <v>0</v>
      </c>
      <c r="H4" s="200"/>
      <c r="I4" s="200"/>
      <c r="J4" s="200"/>
      <c r="K4" s="201">
        <f>'ŞÖFÖR VE SERVİS BİL.'!C4</f>
        <v>0</v>
      </c>
      <c r="L4" s="179"/>
      <c r="M4" s="178"/>
      <c r="N4" s="180"/>
    </row>
    <row r="5" spans="1:14" ht="21.75" customHeight="1" x14ac:dyDescent="0.25">
      <c r="A5" s="177">
        <v>3</v>
      </c>
      <c r="B5" s="196" t="str">
        <f>'ŞÖFÖR VE SERVİS BİL.'!B5</f>
        <v>BAKIRDAĞI</v>
      </c>
      <c r="C5" s="197">
        <f>'ŞÖFÖR VE SERVİS BİL.'!F5</f>
        <v>1</v>
      </c>
      <c r="D5" s="375" t="s">
        <v>326</v>
      </c>
      <c r="E5" s="376"/>
      <c r="F5" s="198">
        <f>'ŞÖFÖR VE SERVİS BİL.'!E5</f>
        <v>0</v>
      </c>
      <c r="G5" s="199">
        <f>'ŞÖFÖR VE SERVİS BİL.'!D5</f>
        <v>0</v>
      </c>
      <c r="H5" s="200"/>
      <c r="I5" s="200"/>
      <c r="J5" s="200"/>
      <c r="K5" s="201">
        <f>'ŞÖFÖR VE SERVİS BİL.'!C5</f>
        <v>0</v>
      </c>
      <c r="L5" s="179"/>
      <c r="M5" s="178"/>
      <c r="N5" s="180"/>
    </row>
    <row r="6" spans="1:14" ht="21.75" customHeight="1" x14ac:dyDescent="0.25">
      <c r="A6" s="177">
        <v>4</v>
      </c>
      <c r="B6" s="196" t="e">
        <f>'ŞÖFÖR VE SERVİS BİL.'!#REF!</f>
        <v>#REF!</v>
      </c>
      <c r="C6" s="197" t="e">
        <f>'ŞÖFÖR VE SERVİS BİL.'!#REF!</f>
        <v>#REF!</v>
      </c>
      <c r="D6" s="375" t="s">
        <v>326</v>
      </c>
      <c r="E6" s="376"/>
      <c r="F6" s="198" t="e">
        <f>'ŞÖFÖR VE SERVİS BİL.'!#REF!</f>
        <v>#REF!</v>
      </c>
      <c r="G6" s="199" t="e">
        <f>'ŞÖFÖR VE SERVİS BİL.'!#REF!</f>
        <v>#REF!</v>
      </c>
      <c r="H6" s="200"/>
      <c r="I6" s="200"/>
      <c r="J6" s="200"/>
      <c r="K6" s="201" t="e">
        <f>'ŞÖFÖR VE SERVİS BİL.'!#REF!</f>
        <v>#REF!</v>
      </c>
      <c r="L6" s="179"/>
      <c r="M6" s="178"/>
      <c r="N6" s="180"/>
    </row>
    <row r="7" spans="1:14" ht="21.75" customHeight="1" x14ac:dyDescent="0.25">
      <c r="A7" s="177">
        <v>5</v>
      </c>
      <c r="B7" s="196" t="e">
        <f>'ŞÖFÖR VE SERVİS BİL.'!#REF!</f>
        <v>#REF!</v>
      </c>
      <c r="C7" s="197" t="e">
        <f>'ŞÖFÖR VE SERVİS BİL.'!#REF!</f>
        <v>#REF!</v>
      </c>
      <c r="D7" s="375" t="s">
        <v>325</v>
      </c>
      <c r="E7" s="376"/>
      <c r="F7" s="198" t="e">
        <f>'ŞÖFÖR VE SERVİS BİL.'!#REF!</f>
        <v>#REF!</v>
      </c>
      <c r="G7" s="199" t="e">
        <f>'ŞÖFÖR VE SERVİS BİL.'!#REF!</f>
        <v>#REF!</v>
      </c>
      <c r="H7" s="200"/>
      <c r="I7" s="200"/>
      <c r="J7" s="200"/>
      <c r="K7" s="201" t="e">
        <f>'ŞÖFÖR VE SERVİS BİL.'!#REF!</f>
        <v>#REF!</v>
      </c>
      <c r="L7" s="179"/>
      <c r="M7" s="178"/>
      <c r="N7" s="180"/>
    </row>
    <row r="8" spans="1:14" ht="21.75" customHeight="1" x14ac:dyDescent="0.25">
      <c r="A8" s="177">
        <v>6</v>
      </c>
      <c r="B8" s="196" t="str">
        <f>'ŞÖFÖR VE SERVİS BİL.'!B6</f>
        <v>ÇOMAKLI</v>
      </c>
      <c r="C8" s="197">
        <f>'ŞÖFÖR VE SERVİS BİL.'!F6</f>
        <v>4</v>
      </c>
      <c r="D8" s="375" t="s">
        <v>325</v>
      </c>
      <c r="E8" s="376"/>
      <c r="F8" s="198">
        <f>'ŞÖFÖR VE SERVİS BİL.'!E6</f>
        <v>5365998913</v>
      </c>
      <c r="G8" s="199" t="str">
        <f>'ŞÖFÖR VE SERVİS BİL.'!D6</f>
        <v xml:space="preserve">38 S 7675 </v>
      </c>
      <c r="H8" s="200"/>
      <c r="I8" s="200"/>
      <c r="J8" s="200"/>
      <c r="K8" s="201" t="str">
        <f>'ŞÖFÖR VE SERVİS BİL.'!C6</f>
        <v>RAMAZAN KILIÇ</v>
      </c>
      <c r="L8" s="179"/>
      <c r="M8" s="178"/>
      <c r="N8" s="180"/>
    </row>
    <row r="9" spans="1:14" ht="21.75" customHeight="1" x14ac:dyDescent="0.25">
      <c r="A9" s="177">
        <v>7</v>
      </c>
      <c r="B9" s="196" t="str">
        <f>'ŞÖFÖR VE SERVİS BİL.'!B7</f>
        <v>ÇÖTEN</v>
      </c>
      <c r="C9" s="197">
        <f>'ŞÖFÖR VE SERVİS BİL.'!F7</f>
        <v>8</v>
      </c>
      <c r="D9" s="375" t="s">
        <v>325</v>
      </c>
      <c r="E9" s="376"/>
      <c r="F9" s="198">
        <f>'ŞÖFÖR VE SERVİS BİL.'!E7</f>
        <v>5556095520</v>
      </c>
      <c r="G9" s="199" t="str">
        <f>'ŞÖFÖR VE SERVİS BİL.'!D7</f>
        <v>38 TE 196</v>
      </c>
      <c r="H9" s="200"/>
      <c r="I9" s="200"/>
      <c r="J9" s="200"/>
      <c r="K9" s="201" t="str">
        <f>'ŞÖFÖR VE SERVİS BİL.'!C7</f>
        <v>RAMAZAN TOKLU</v>
      </c>
      <c r="L9" s="179"/>
      <c r="M9" s="178"/>
      <c r="N9" s="180"/>
    </row>
    <row r="10" spans="1:14" ht="21.75" customHeight="1" x14ac:dyDescent="0.25">
      <c r="A10" s="177">
        <v>8</v>
      </c>
      <c r="B10" s="196" t="str">
        <f>'ŞÖFÖR VE SERVİS BİL.'!B8</f>
        <v>EPÇE</v>
      </c>
      <c r="C10" s="197">
        <f>'ŞÖFÖR VE SERVİS BİL.'!F8</f>
        <v>7</v>
      </c>
      <c r="D10" s="375" t="s">
        <v>326</v>
      </c>
      <c r="E10" s="376"/>
      <c r="F10" s="198">
        <f>'ŞÖFÖR VE SERVİS BİL.'!E8</f>
        <v>5353792533</v>
      </c>
      <c r="G10" s="199" t="str">
        <f>'ŞÖFÖR VE SERVİS BİL.'!D8</f>
        <v>38 S 7626</v>
      </c>
      <c r="H10" s="200"/>
      <c r="I10" s="200"/>
      <c r="J10" s="200"/>
      <c r="K10" s="201" t="str">
        <f>'ŞÖFÖR VE SERVİS BİL.'!C8</f>
        <v>MUSTAFA DUMAN</v>
      </c>
      <c r="L10" s="179"/>
      <c r="M10" s="178"/>
      <c r="N10" s="180"/>
    </row>
    <row r="11" spans="1:14" ht="21.75" customHeight="1" x14ac:dyDescent="0.25">
      <c r="A11" s="177">
        <v>9</v>
      </c>
      <c r="B11" s="190" t="str">
        <f>'ŞÖFÖR VE SERVİS BİL.'!B9</f>
        <v>EŞELİK</v>
      </c>
      <c r="C11" s="191">
        <f>'ŞÖFÖR VE SERVİS BİL.'!F9</f>
        <v>2</v>
      </c>
      <c r="D11" s="377" t="s">
        <v>325</v>
      </c>
      <c r="E11" s="378"/>
      <c r="F11" s="193">
        <f>'ŞÖFÖR VE SERVİS BİL.'!E9</f>
        <v>5357147219</v>
      </c>
      <c r="G11" s="194" t="str">
        <f>'ŞÖFÖR VE SERVİS BİL.'!D9</f>
        <v>38 S 7670</v>
      </c>
      <c r="H11" s="179"/>
      <c r="I11" s="179"/>
      <c r="J11" s="179"/>
      <c r="K11" s="189" t="str">
        <f>'ŞÖFÖR VE SERVİS BİL.'!C9</f>
        <v>ADNAN ERDOĞAN</v>
      </c>
      <c r="L11" s="179"/>
      <c r="M11" s="178"/>
      <c r="N11" s="180"/>
    </row>
    <row r="12" spans="1:14" ht="21.75" customHeight="1" x14ac:dyDescent="0.25">
      <c r="A12" s="177">
        <v>10</v>
      </c>
      <c r="B12" s="196" t="str">
        <f>'ŞÖFÖR VE SERVİS BİL.'!B10</f>
        <v>GAZİ</v>
      </c>
      <c r="C12" s="197">
        <f>'ŞÖFÖR VE SERVİS BİL.'!F10</f>
        <v>8</v>
      </c>
      <c r="D12" s="375" t="s">
        <v>324</v>
      </c>
      <c r="E12" s="376"/>
      <c r="F12" s="198">
        <f>'ŞÖFÖR VE SERVİS BİL.'!E10</f>
        <v>5354038326</v>
      </c>
      <c r="G12" s="199" t="str">
        <f>'ŞÖFÖR VE SERVİS BİL.'!D10</f>
        <v>38 S 7649</v>
      </c>
      <c r="H12" s="200"/>
      <c r="I12" s="200"/>
      <c r="J12" s="200"/>
      <c r="K12" s="201" t="str">
        <f>'ŞÖFÖR VE SERVİS BİL.'!C10</f>
        <v>FATİH YILDIZ</v>
      </c>
      <c r="L12" s="179"/>
      <c r="M12" s="178"/>
      <c r="N12" s="180"/>
    </row>
    <row r="13" spans="1:14" ht="21.75" customHeight="1" x14ac:dyDescent="0.25">
      <c r="A13" s="177">
        <v>11</v>
      </c>
      <c r="B13" s="196" t="str">
        <f>'ŞÖFÖR VE SERVİS BİL.'!B11</f>
        <v xml:space="preserve">GÜMÜŞÖREN </v>
      </c>
      <c r="C13" s="197">
        <f>'ŞÖFÖR VE SERVİS BİL.'!F11</f>
        <v>5</v>
      </c>
      <c r="D13" s="375" t="s">
        <v>325</v>
      </c>
      <c r="E13" s="376"/>
      <c r="F13" s="198">
        <f>'ŞÖFÖR VE SERVİS BİL.'!E11</f>
        <v>0</v>
      </c>
      <c r="G13" s="199" t="s">
        <v>331</v>
      </c>
      <c r="H13" s="200"/>
      <c r="I13" s="200"/>
      <c r="J13" s="200"/>
      <c r="K13" s="201" t="str">
        <f>'ŞÖFÖR VE SERVİS BİL.'!C11</f>
        <v>YILMAZ</v>
      </c>
      <c r="L13" s="179"/>
      <c r="M13" s="178"/>
      <c r="N13" s="180"/>
    </row>
    <row r="14" spans="1:14" ht="21.75" customHeight="1" x14ac:dyDescent="0.25">
      <c r="A14" s="177">
        <v>12</v>
      </c>
      <c r="B14" s="196" t="str">
        <f>'ŞÖFÖR VE SERVİS BİL.'!B12</f>
        <v>GÜNEYYUKARI</v>
      </c>
      <c r="C14" s="197">
        <f>'ŞÖFÖR VE SERVİS BİL.'!F12</f>
        <v>2</v>
      </c>
      <c r="D14" s="375" t="s">
        <v>324</v>
      </c>
      <c r="E14" s="376"/>
      <c r="F14" s="198">
        <f>'ŞÖFÖR VE SERVİS BİL.'!E12</f>
        <v>0</v>
      </c>
      <c r="G14" s="199">
        <f>'ŞÖFÖR VE SERVİS BİL.'!D12</f>
        <v>0</v>
      </c>
      <c r="H14" s="200"/>
      <c r="I14" s="200"/>
      <c r="J14" s="200"/>
      <c r="K14" s="201">
        <f>'ŞÖFÖR VE SERVİS BİL.'!C12</f>
        <v>0</v>
      </c>
      <c r="L14" s="179"/>
      <c r="M14" s="178"/>
      <c r="N14" s="180"/>
    </row>
    <row r="15" spans="1:14" ht="21.75" customHeight="1" x14ac:dyDescent="0.25">
      <c r="A15" s="177">
        <v>13</v>
      </c>
      <c r="B15" s="196" t="e">
        <f>'ŞÖFÖR VE SERVİS BİL.'!#REF!</f>
        <v>#REF!</v>
      </c>
      <c r="C15" s="197" t="e">
        <f>'ŞÖFÖR VE SERVİS BİL.'!#REF!</f>
        <v>#REF!</v>
      </c>
      <c r="D15" s="375" t="s">
        <v>324</v>
      </c>
      <c r="E15" s="376"/>
      <c r="F15" s="198"/>
      <c r="G15" s="199" t="e">
        <f>'ŞÖFÖR VE SERVİS BİL.'!#REF!</f>
        <v>#REF!</v>
      </c>
      <c r="H15" s="200"/>
      <c r="I15" s="200"/>
      <c r="J15" s="200"/>
      <c r="K15" s="201" t="s">
        <v>332</v>
      </c>
      <c r="L15" s="179"/>
      <c r="M15" s="178"/>
      <c r="N15" s="180"/>
    </row>
    <row r="16" spans="1:14" ht="21.75" customHeight="1" x14ac:dyDescent="0.25">
      <c r="A16" s="177">
        <v>14</v>
      </c>
      <c r="B16" s="196" t="str">
        <f>'ŞÖFÖR VE SERVİS BİL.'!B13</f>
        <v>HÜSEYİNLİ</v>
      </c>
      <c r="C16" s="197">
        <f>'ŞÖFÖR VE SERVİS BİL.'!F13</f>
        <v>3</v>
      </c>
      <c r="D16" s="375" t="s">
        <v>325</v>
      </c>
      <c r="E16" s="376"/>
      <c r="F16" s="198">
        <f>'ŞÖFÖR VE SERVİS BİL.'!E13</f>
        <v>5308396138</v>
      </c>
      <c r="G16" s="199" t="str">
        <f>'ŞÖFÖR VE SERVİS BİL.'!D13</f>
        <v>38 S 7673</v>
      </c>
      <c r="H16" s="200"/>
      <c r="I16" s="200"/>
      <c r="J16" s="200"/>
      <c r="K16" s="201" t="str">
        <f>'ŞÖFÖR VE SERVİS BİL.'!C13</f>
        <v>SALİM YANMAZ</v>
      </c>
      <c r="L16" s="179"/>
      <c r="M16" s="178"/>
      <c r="N16" s="180"/>
    </row>
    <row r="17" spans="1:14" ht="21.75" customHeight="1" x14ac:dyDescent="0.25">
      <c r="A17" s="177">
        <v>15</v>
      </c>
      <c r="B17" s="196" t="str">
        <f>'ŞÖFÖR VE SERVİS BİL.'!B14</f>
        <v>İNCESU</v>
      </c>
      <c r="C17" s="197">
        <f>'ŞÖFÖR VE SERVİS BİL.'!F14</f>
        <v>4</v>
      </c>
      <c r="D17" s="375" t="s">
        <v>325</v>
      </c>
      <c r="E17" s="376"/>
      <c r="F17" s="198">
        <f>'ŞÖFÖR VE SERVİS BİL.'!E14</f>
        <v>5379141176</v>
      </c>
      <c r="G17" s="199" t="str">
        <f>'ŞÖFÖR VE SERVİS BİL.'!D14</f>
        <v>38 S 7631</v>
      </c>
      <c r="H17" s="200"/>
      <c r="I17" s="200"/>
      <c r="J17" s="200"/>
      <c r="K17" s="201" t="str">
        <f>'ŞÖFÖR VE SERVİS BİL.'!C14</f>
        <v>RECEP ERDOĞAN</v>
      </c>
      <c r="L17" s="179"/>
      <c r="M17" s="178"/>
      <c r="N17" s="180"/>
    </row>
    <row r="18" spans="1:14" ht="21.75" customHeight="1" x14ac:dyDescent="0.25">
      <c r="A18" s="177">
        <v>16</v>
      </c>
      <c r="B18" s="196" t="str">
        <f>'ŞÖFÖR VE SERVİS BİL.'!B15</f>
        <v>KABAKLI</v>
      </c>
      <c r="C18" s="197">
        <f>'ŞÖFÖR VE SERVİS BİL.'!F15</f>
        <v>1</v>
      </c>
      <c r="D18" s="375" t="s">
        <v>324</v>
      </c>
      <c r="E18" s="376"/>
      <c r="F18" s="198">
        <f>'ŞÖFÖR VE SERVİS BİL.'!E15</f>
        <v>0</v>
      </c>
      <c r="G18" s="199">
        <f>'ŞÖFÖR VE SERVİS BİL.'!D15</f>
        <v>0</v>
      </c>
      <c r="H18" s="200"/>
      <c r="I18" s="200"/>
      <c r="J18" s="200"/>
      <c r="K18" s="201">
        <f>'ŞÖFÖR VE SERVİS BİL.'!C15</f>
        <v>0</v>
      </c>
      <c r="L18" s="179"/>
      <c r="M18" s="178"/>
      <c r="N18" s="180"/>
    </row>
    <row r="19" spans="1:14" ht="21.75" customHeight="1" x14ac:dyDescent="0.25">
      <c r="A19" s="177">
        <v>17</v>
      </c>
      <c r="B19" s="196" t="e">
        <f>'ŞÖFÖR VE SERVİS BİL.'!#REF!</f>
        <v>#REF!</v>
      </c>
      <c r="C19" s="197" t="e">
        <f>'ŞÖFÖR VE SERVİS BİL.'!#REF!</f>
        <v>#REF!</v>
      </c>
      <c r="D19" s="375" t="s">
        <v>324</v>
      </c>
      <c r="E19" s="376"/>
      <c r="F19" s="198" t="e">
        <f>'ŞÖFÖR VE SERVİS BİL.'!#REF!</f>
        <v>#REF!</v>
      </c>
      <c r="G19" s="199" t="e">
        <f>'ŞÖFÖR VE SERVİS BİL.'!#REF!</f>
        <v>#REF!</v>
      </c>
      <c r="H19" s="200"/>
      <c r="I19" s="200"/>
      <c r="J19" s="200"/>
      <c r="K19" s="201" t="e">
        <f>'ŞÖFÖR VE SERVİS BİL.'!#REF!</f>
        <v>#REF!</v>
      </c>
      <c r="L19" s="179"/>
      <c r="M19" s="178"/>
      <c r="N19" s="180"/>
    </row>
    <row r="20" spans="1:14" ht="21.75" customHeight="1" x14ac:dyDescent="0.25">
      <c r="A20" s="177">
        <v>18</v>
      </c>
      <c r="B20" s="196" t="e">
        <f>'ŞÖFÖR VE SERVİS BİL.'!#REF!</f>
        <v>#REF!</v>
      </c>
      <c r="C20" s="197" t="e">
        <f>'ŞÖFÖR VE SERVİS BİL.'!#REF!</f>
        <v>#REF!</v>
      </c>
      <c r="D20" s="375" t="s">
        <v>326</v>
      </c>
      <c r="E20" s="376"/>
      <c r="F20" s="198" t="e">
        <f>'ŞÖFÖR VE SERVİS BİL.'!#REF!</f>
        <v>#REF!</v>
      </c>
      <c r="G20" s="199" t="e">
        <f>'ŞÖFÖR VE SERVİS BİL.'!#REF!</f>
        <v>#REF!</v>
      </c>
      <c r="H20" s="200"/>
      <c r="I20" s="200"/>
      <c r="J20" s="200"/>
      <c r="K20" s="201" t="e">
        <f>'ŞÖFÖR VE SERVİS BİL.'!#REF!</f>
        <v>#REF!</v>
      </c>
      <c r="L20" s="179"/>
      <c r="M20" s="178"/>
      <c r="N20" s="180"/>
    </row>
    <row r="21" spans="1:14" ht="21.75" customHeight="1" x14ac:dyDescent="0.25">
      <c r="A21" s="177">
        <v>19</v>
      </c>
      <c r="B21" s="196" t="str">
        <f>'ŞÖFÖR VE SERVİS BİL.'!B16</f>
        <v>KARACAÖREN</v>
      </c>
      <c r="C21" s="197">
        <f>'ŞÖFÖR VE SERVİS BİL.'!F16</f>
        <v>2</v>
      </c>
      <c r="D21" s="375" t="s">
        <v>325</v>
      </c>
      <c r="E21" s="376"/>
      <c r="F21" s="198">
        <f>'ŞÖFÖR VE SERVİS BİL.'!E16</f>
        <v>5363520549</v>
      </c>
      <c r="G21" s="199" t="str">
        <f>'ŞÖFÖR VE SERVİS BİL.'!D16</f>
        <v>38 S 7651</v>
      </c>
      <c r="H21" s="179"/>
      <c r="I21" s="179"/>
      <c r="J21" s="179"/>
      <c r="K21" s="189" t="str">
        <f>'ŞÖFÖR VE SERVİS BİL.'!C16</f>
        <v>ABDÜLKADİR KIDAM</v>
      </c>
      <c r="L21" s="179"/>
      <c r="M21" s="178"/>
      <c r="N21" s="180"/>
    </row>
    <row r="22" spans="1:14" ht="21.75" customHeight="1" x14ac:dyDescent="0.25">
      <c r="A22" s="177">
        <v>20</v>
      </c>
      <c r="B22" s="190" t="str">
        <f>'ŞÖFÖR VE SERVİS BİL.'!B17</f>
        <v>KULPAK</v>
      </c>
      <c r="C22" s="191">
        <f>'ŞÖFÖR VE SERVİS BİL.'!F17</f>
        <v>3</v>
      </c>
      <c r="D22" s="377" t="s">
        <v>326</v>
      </c>
      <c r="E22" s="378"/>
      <c r="F22" s="193">
        <f>'ŞÖFÖR VE SERVİS BİL.'!E17</f>
        <v>5528406338</v>
      </c>
      <c r="G22" s="194" t="str">
        <f>'ŞÖFÖR VE SERVİS BİL.'!D17</f>
        <v>38 S 625</v>
      </c>
      <c r="H22" s="179"/>
      <c r="I22" s="179"/>
      <c r="J22" s="179"/>
      <c r="K22" s="189" t="str">
        <f>'ŞÖFÖR VE SERVİS BİL.'!C17</f>
        <v>OSMAN KARAGÖZ</v>
      </c>
      <c r="L22" s="179"/>
      <c r="M22" s="178"/>
      <c r="N22" s="180"/>
    </row>
    <row r="23" spans="1:14" ht="21.75" customHeight="1" x14ac:dyDescent="0.25">
      <c r="A23" s="177">
        <v>21</v>
      </c>
      <c r="B23" s="190" t="e">
        <f>'ŞÖFÖR VE SERVİS BİL.'!#REF!</f>
        <v>#REF!</v>
      </c>
      <c r="C23" s="191" t="e">
        <f>'ŞÖFÖR VE SERVİS BİL.'!#REF!</f>
        <v>#REF!</v>
      </c>
      <c r="D23" s="377" t="s">
        <v>325</v>
      </c>
      <c r="E23" s="378"/>
      <c r="F23" s="193" t="e">
        <f>'ŞÖFÖR VE SERVİS BİL.'!#REF!</f>
        <v>#REF!</v>
      </c>
      <c r="G23" s="194" t="e">
        <f>'ŞÖFÖR VE SERVİS BİL.'!#REF!</f>
        <v>#REF!</v>
      </c>
      <c r="H23" s="179"/>
      <c r="I23" s="179"/>
      <c r="J23" s="179"/>
      <c r="K23" s="189" t="e">
        <f>'ŞÖFÖR VE SERVİS BİL.'!#REF!</f>
        <v>#REF!</v>
      </c>
      <c r="L23" s="179"/>
      <c r="M23" s="178"/>
      <c r="N23" s="180"/>
    </row>
    <row r="24" spans="1:14" ht="21.75" customHeight="1" x14ac:dyDescent="0.25">
      <c r="A24" s="177">
        <v>22</v>
      </c>
      <c r="B24" s="190" t="str">
        <f>'ŞÖFÖR VE SERVİS BİL.'!B18</f>
        <v>MİLLİDERE</v>
      </c>
      <c r="C24" s="191">
        <f>'ŞÖFÖR VE SERVİS BİL.'!F18</f>
        <v>1</v>
      </c>
      <c r="D24" s="377" t="s">
        <v>326</v>
      </c>
      <c r="E24" s="378"/>
      <c r="F24" s="193">
        <f>'ŞÖFÖR VE SERVİS BİL.'!E18</f>
        <v>0</v>
      </c>
      <c r="G24" s="194">
        <f>'ŞÖFÖR VE SERVİS BİL.'!D18</f>
        <v>0</v>
      </c>
      <c r="H24" s="179"/>
      <c r="I24" s="179"/>
      <c r="J24" s="179"/>
      <c r="K24" s="189">
        <f>'ŞÖFÖR VE SERVİS BİL.'!C18</f>
        <v>0</v>
      </c>
      <c r="L24" s="179"/>
      <c r="M24" s="178"/>
      <c r="N24" s="180"/>
    </row>
    <row r="25" spans="1:14" ht="21.75" customHeight="1" x14ac:dyDescent="0.25">
      <c r="A25" s="177">
        <v>23</v>
      </c>
      <c r="B25" s="190" t="str">
        <f>'ŞÖFÖR VE SERVİS BİL.'!B19</f>
        <v>ÖZEL EĞT.</v>
      </c>
      <c r="C25" s="191">
        <f>'ŞÖFÖR VE SERVİS BİL.'!F19</f>
        <v>4</v>
      </c>
      <c r="D25" s="377" t="s">
        <v>324</v>
      </c>
      <c r="E25" s="378"/>
      <c r="F25" s="193">
        <f>'ŞÖFÖR VE SERVİS BİL.'!E19</f>
        <v>0</v>
      </c>
      <c r="G25" s="194" t="str">
        <f>'ŞÖFÖR VE SERVİS BİL.'!D19</f>
        <v>38 S 7635</v>
      </c>
      <c r="H25" s="179"/>
      <c r="I25" s="179"/>
      <c r="J25" s="179"/>
      <c r="K25" s="189" t="str">
        <f>'ŞÖFÖR VE SERVİS BİL.'!C19</f>
        <v>UĞUR KOCADAĞ</v>
      </c>
      <c r="L25" s="179"/>
      <c r="M25" s="178"/>
      <c r="N25" s="180"/>
    </row>
    <row r="26" spans="1:14" ht="21.75" customHeight="1" x14ac:dyDescent="0.25">
      <c r="A26" s="177">
        <v>24</v>
      </c>
      <c r="B26" s="190" t="e">
        <f>'ŞÖFÖR VE SERVİS BİL.'!#REF!</f>
        <v>#REF!</v>
      </c>
      <c r="C26" s="191" t="e">
        <f>'ŞÖFÖR VE SERVİS BİL.'!#REF!</f>
        <v>#REF!</v>
      </c>
      <c r="D26" s="377" t="s">
        <v>325</v>
      </c>
      <c r="E26" s="378"/>
      <c r="F26" s="193" t="e">
        <f>'ŞÖFÖR VE SERVİS BİL.'!#REF!</f>
        <v>#REF!</v>
      </c>
      <c r="G26" s="194" t="e">
        <f>'ŞÖFÖR VE SERVİS BİL.'!#REF!</f>
        <v>#REF!</v>
      </c>
      <c r="H26" s="179"/>
      <c r="I26" s="179"/>
      <c r="J26" s="179"/>
      <c r="K26" s="189" t="e">
        <f>'ŞÖFÖR VE SERVİS BİL.'!#REF!</f>
        <v>#REF!</v>
      </c>
      <c r="L26" s="179"/>
      <c r="M26" s="178"/>
      <c r="N26" s="180"/>
    </row>
    <row r="27" spans="1:14" ht="21.75" customHeight="1" x14ac:dyDescent="0.25">
      <c r="A27" s="177">
        <v>25</v>
      </c>
      <c r="B27" s="190" t="str">
        <f>'ŞÖFÖR VE SERVİS BİL.'!B20</f>
        <v>SARICA</v>
      </c>
      <c r="C27" s="191">
        <f>'ŞÖFÖR VE SERVİS BİL.'!F20</f>
        <v>1</v>
      </c>
      <c r="D27" s="377" t="s">
        <v>325</v>
      </c>
      <c r="E27" s="378"/>
      <c r="F27" s="193">
        <f>'ŞÖFÖR VE SERVİS BİL.'!E20</f>
        <v>5312655525</v>
      </c>
      <c r="G27" s="194" t="str">
        <f>'ŞÖFÖR VE SERVİS BİL.'!D20</f>
        <v>38 S 7696</v>
      </c>
      <c r="H27" s="179"/>
      <c r="I27" s="179"/>
      <c r="J27" s="179"/>
      <c r="K27" s="189" t="str">
        <f>'ŞÖFÖR VE SERVİS BİL.'!C20</f>
        <v>ŞÜKRÜ ŞAHİN</v>
      </c>
      <c r="L27" s="179"/>
      <c r="M27" s="178"/>
      <c r="N27" s="180"/>
    </row>
    <row r="28" spans="1:14" ht="21.75" customHeight="1" x14ac:dyDescent="0.25">
      <c r="A28" s="177">
        <v>26</v>
      </c>
      <c r="B28" s="190" t="e">
        <f>'ŞÖFÖR VE SERVİS BİL.'!#REF!</f>
        <v>#REF!</v>
      </c>
      <c r="C28" s="191" t="e">
        <f>'ŞÖFÖR VE SERVİS BİL.'!#REF!</f>
        <v>#REF!</v>
      </c>
      <c r="D28" s="377" t="s">
        <v>324</v>
      </c>
      <c r="E28" s="378"/>
      <c r="F28" s="193" t="e">
        <f>'ŞÖFÖR VE SERVİS BİL.'!#REF!</f>
        <v>#REF!</v>
      </c>
      <c r="G28" s="194" t="e">
        <f>'ŞÖFÖR VE SERVİS BİL.'!#REF!</f>
        <v>#REF!</v>
      </c>
      <c r="H28" s="179"/>
      <c r="I28" s="179"/>
      <c r="J28" s="179"/>
      <c r="K28" s="189" t="e">
        <f>'ŞÖFÖR VE SERVİS BİL.'!#REF!</f>
        <v>#REF!</v>
      </c>
      <c r="L28" s="179"/>
      <c r="M28" s="178"/>
      <c r="N28" s="180"/>
    </row>
    <row r="29" spans="1:14" ht="21.75" customHeight="1" x14ac:dyDescent="0.25">
      <c r="A29" s="177">
        <v>27</v>
      </c>
      <c r="B29" s="190" t="str">
        <f>'ŞÖFÖR VE SERVİS BİL.'!B21</f>
        <v>SİNDELHÖYÜK</v>
      </c>
      <c r="C29" s="191">
        <f>'ŞÖFÖR VE SERVİS BİL.'!F21</f>
        <v>14</v>
      </c>
      <c r="D29" s="377" t="s">
        <v>324</v>
      </c>
      <c r="E29" s="378" t="s">
        <v>324</v>
      </c>
      <c r="F29" s="193">
        <f>'ŞÖFÖR VE SERVİS BİL.'!E21</f>
        <v>5307315102</v>
      </c>
      <c r="G29" s="194" t="str">
        <f>'ŞÖFÖR VE SERVİS BİL.'!D21</f>
        <v>38 S 7638</v>
      </c>
      <c r="H29" s="179"/>
      <c r="I29" s="179"/>
      <c r="J29" s="179"/>
      <c r="K29" s="189" t="str">
        <f>'ŞÖFÖR VE SERVİS BİL.'!C21</f>
        <v>UĞUR TURAN</v>
      </c>
      <c r="L29" s="179"/>
      <c r="M29" s="178"/>
      <c r="N29" s="180"/>
    </row>
    <row r="30" spans="1:14" ht="21.75" customHeight="1" x14ac:dyDescent="0.25">
      <c r="A30" s="177">
        <v>28</v>
      </c>
      <c r="B30" s="190" t="str">
        <f>'ŞÖFÖR VE SERVİS BİL.'!B22</f>
        <v>SOYSALLI</v>
      </c>
      <c r="C30" s="191">
        <f>'ŞÖFÖR VE SERVİS BİL.'!F22</f>
        <v>15</v>
      </c>
      <c r="D30" s="377" t="s">
        <v>326</v>
      </c>
      <c r="E30" s="378"/>
      <c r="F30" s="193">
        <f>'ŞÖFÖR VE SERVİS BİL.'!E22</f>
        <v>5379779369</v>
      </c>
      <c r="G30" s="194" t="str">
        <f>'ŞÖFÖR VE SERVİS BİL.'!D22</f>
        <v>38 S 7653</v>
      </c>
      <c r="H30" s="179"/>
      <c r="I30" s="179"/>
      <c r="J30" s="179"/>
      <c r="K30" s="189" t="str">
        <f>'ŞÖFÖR VE SERVİS BİL.'!C22</f>
        <v>ALİ ARGAN</v>
      </c>
      <c r="L30" s="179"/>
      <c r="M30" s="178"/>
      <c r="N30" s="180"/>
    </row>
    <row r="31" spans="1:14" ht="21.75" customHeight="1" x14ac:dyDescent="0.25">
      <c r="A31" s="177">
        <v>29</v>
      </c>
      <c r="B31" s="190" t="str">
        <f>'ŞÖFÖR VE SERVİS BİL.'!B23</f>
        <v>ŞAHMELİK</v>
      </c>
      <c r="C31" s="191">
        <f>'ŞÖFÖR VE SERVİS BİL.'!F23</f>
        <v>3</v>
      </c>
      <c r="D31" s="377" t="s">
        <v>326</v>
      </c>
      <c r="E31" s="378"/>
      <c r="F31" s="193">
        <f>'ŞÖFÖR VE SERVİS BİL.'!E23</f>
        <v>5316273881</v>
      </c>
      <c r="G31" s="194" t="str">
        <f>'ŞÖFÖR VE SERVİS BİL.'!D23</f>
        <v>38 S 7642</v>
      </c>
      <c r="H31" s="179"/>
      <c r="I31" s="179"/>
      <c r="J31" s="179"/>
      <c r="K31" s="189" t="str">
        <f>'ŞÖFÖR VE SERVİS BİL.'!C23</f>
        <v>FATİH ÇİMEN</v>
      </c>
      <c r="L31" s="179"/>
      <c r="M31" s="178"/>
      <c r="N31" s="180"/>
    </row>
    <row r="32" spans="1:14" s="181" customFormat="1" ht="21.75" customHeight="1" x14ac:dyDescent="0.25">
      <c r="A32" s="177">
        <v>30</v>
      </c>
      <c r="B32" s="190" t="e">
        <f>'ŞÖFÖR VE SERVİS BİL.'!#REF!</f>
        <v>#REF!</v>
      </c>
      <c r="C32" s="191" t="e">
        <f>'ŞÖFÖR VE SERVİS BİL.'!#REF!</f>
        <v>#REF!</v>
      </c>
      <c r="D32" s="377" t="s">
        <v>324</v>
      </c>
      <c r="E32" s="378"/>
      <c r="F32" s="193" t="e">
        <f>'ŞÖFÖR VE SERVİS BİL.'!#REF!</f>
        <v>#REF!</v>
      </c>
      <c r="G32" s="194" t="e">
        <f>'ŞÖFÖR VE SERVİS BİL.'!#REF!</f>
        <v>#REF!</v>
      </c>
      <c r="H32" s="179"/>
      <c r="I32" s="179"/>
      <c r="J32" s="179"/>
      <c r="K32" s="189" t="e">
        <f>'ŞÖFÖR VE SERVİS BİL.'!#REF!</f>
        <v>#REF!</v>
      </c>
      <c r="L32" s="179"/>
      <c r="M32" s="178"/>
      <c r="N32" s="180"/>
    </row>
    <row r="33" spans="1:14" ht="21.75" customHeight="1" x14ac:dyDescent="0.25">
      <c r="A33" s="177">
        <v>31</v>
      </c>
      <c r="B33" s="196" t="str">
        <f>'ŞÖFÖR VE SERVİS BİL.'!B25</f>
        <v>ZİLE</v>
      </c>
      <c r="C33" s="197">
        <f>'ŞÖFÖR VE SERVİS BİL.'!F25</f>
        <v>3</v>
      </c>
      <c r="D33" s="375" t="s">
        <v>324</v>
      </c>
      <c r="E33" s="376"/>
      <c r="F33" s="198">
        <f>'ŞÖFÖR VE SERVİS BİL.'!E25</f>
        <v>5366552307</v>
      </c>
      <c r="G33" s="199" t="str">
        <f>'ŞÖFÖR VE SERVİS BİL.'!D25</f>
        <v>38 S 7659</v>
      </c>
      <c r="H33" s="200"/>
      <c r="I33" s="200"/>
      <c r="J33" s="200"/>
      <c r="K33" s="201" t="str">
        <f>'ŞÖFÖR VE SERVİS BİL.'!C25</f>
        <v>ÖMER EROĞLU</v>
      </c>
      <c r="L33" s="179"/>
      <c r="M33" s="178"/>
      <c r="N33" s="180"/>
    </row>
    <row r="34" spans="1:14" ht="21.75" customHeight="1" x14ac:dyDescent="0.25">
      <c r="A34" s="177">
        <v>32</v>
      </c>
      <c r="B34" s="190">
        <f>'ŞÖFÖR VE SERVİS BİL.'!B26</f>
        <v>0</v>
      </c>
      <c r="C34" s="191">
        <f>'ŞÖFÖR VE SERVİS BİL.'!F26</f>
        <v>0</v>
      </c>
      <c r="D34" s="377" t="s">
        <v>325</v>
      </c>
      <c r="E34" s="378"/>
      <c r="F34" s="193">
        <f>'ŞÖFÖR VE SERVİS BİL.'!E26</f>
        <v>0</v>
      </c>
      <c r="G34" s="194">
        <f>'ŞÖFÖR VE SERVİS BİL.'!D26</f>
        <v>0</v>
      </c>
      <c r="H34" s="179"/>
      <c r="I34" s="179"/>
      <c r="J34" s="179"/>
      <c r="K34" s="189">
        <f>'ŞÖFÖR VE SERVİS BİL.'!C26</f>
        <v>0</v>
      </c>
      <c r="L34" s="179"/>
      <c r="M34" s="178"/>
      <c r="N34" s="180"/>
    </row>
    <row r="35" spans="1:14" ht="21.75" customHeight="1" x14ac:dyDescent="0.25">
      <c r="A35" s="177">
        <v>33</v>
      </c>
      <c r="B35" s="190">
        <f>'ŞÖFÖR VE SERVİS BİL.'!B29</f>
        <v>0</v>
      </c>
      <c r="C35" s="191">
        <f>'ŞÖFÖR VE SERVİS BİL.'!F29</f>
        <v>0</v>
      </c>
      <c r="D35" s="377" t="s">
        <v>325</v>
      </c>
      <c r="E35" s="378"/>
      <c r="F35" s="193">
        <f>'ŞÖFÖR VE SERVİS BİL.'!E29</f>
        <v>0</v>
      </c>
      <c r="G35" s="194">
        <f>'ŞÖFÖR VE SERVİS BİL.'!D29</f>
        <v>0</v>
      </c>
      <c r="H35" s="179"/>
      <c r="I35" s="179"/>
      <c r="J35" s="179"/>
      <c r="K35" s="189">
        <f>'ŞÖFÖR VE SERVİS BİL.'!C29</f>
        <v>0</v>
      </c>
      <c r="L35" s="179"/>
      <c r="M35" s="178"/>
      <c r="N35" s="180"/>
    </row>
    <row r="36" spans="1:14" ht="21.75" customHeight="1" x14ac:dyDescent="0.25">
      <c r="A36" s="177">
        <v>34</v>
      </c>
      <c r="B36" s="190">
        <f>'ŞÖFÖR VE SERVİS BİL.'!B32</f>
        <v>0</v>
      </c>
      <c r="C36" s="191">
        <f>'ŞÖFÖR VE SERVİS BİL.'!F32</f>
        <v>0</v>
      </c>
      <c r="D36" s="377" t="s">
        <v>324</v>
      </c>
      <c r="E36" s="378"/>
      <c r="F36" s="193">
        <f>'ŞÖFÖR VE SERVİS BİL.'!E32</f>
        <v>0</v>
      </c>
      <c r="G36" s="194">
        <f>'ŞÖFÖR VE SERVİS BİL.'!D32</f>
        <v>0</v>
      </c>
      <c r="H36" s="179"/>
      <c r="I36" s="179"/>
      <c r="J36" s="179"/>
      <c r="K36" s="189">
        <f>'ŞÖFÖR VE SERVİS BİL.'!C32</f>
        <v>0</v>
      </c>
      <c r="L36" s="179"/>
      <c r="M36" s="178"/>
      <c r="N36" s="180"/>
    </row>
    <row r="37" spans="1:14" ht="21" thickBot="1" x14ac:dyDescent="0.3">
      <c r="A37" s="362" t="s">
        <v>307</v>
      </c>
      <c r="B37" s="363"/>
      <c r="C37" s="192" t="e">
        <f>SUM(C3:C36)</f>
        <v>#REF!</v>
      </c>
      <c r="D37" s="364" t="s">
        <v>308</v>
      </c>
      <c r="E37" s="363"/>
      <c r="F37" s="365" t="s">
        <v>309</v>
      </c>
      <c r="G37" s="366"/>
      <c r="H37" s="366"/>
      <c r="I37" s="366"/>
      <c r="J37" s="366"/>
      <c r="K37" s="366"/>
      <c r="L37" s="366"/>
      <c r="M37" s="366"/>
      <c r="N37" s="367"/>
    </row>
    <row r="38" spans="1:14" ht="15.75" x14ac:dyDescent="0.25">
      <c r="A38" s="368" t="s">
        <v>310</v>
      </c>
      <c r="B38" s="369"/>
      <c r="C38" s="370" t="s">
        <v>311</v>
      </c>
      <c r="D38" s="371"/>
      <c r="E38" s="182" t="s">
        <v>312</v>
      </c>
      <c r="F38" s="372" t="s">
        <v>313</v>
      </c>
      <c r="G38" s="372"/>
      <c r="H38" s="372"/>
      <c r="I38" s="372"/>
      <c r="J38" s="183" t="s">
        <v>314</v>
      </c>
      <c r="K38" s="373" t="s">
        <v>315</v>
      </c>
      <c r="L38" s="371"/>
      <c r="M38" s="374"/>
      <c r="N38" s="184" t="s">
        <v>314</v>
      </c>
    </row>
    <row r="39" spans="1:14" ht="16.5" thickBot="1" x14ac:dyDescent="0.3">
      <c r="A39" s="354" t="s">
        <v>327</v>
      </c>
      <c r="B39" s="355"/>
      <c r="C39" s="356" t="s">
        <v>316</v>
      </c>
      <c r="D39" s="357"/>
      <c r="E39" s="185" t="s">
        <v>317</v>
      </c>
      <c r="F39" s="358" t="s">
        <v>318</v>
      </c>
      <c r="G39" s="358"/>
      <c r="H39" s="358"/>
      <c r="I39" s="358"/>
      <c r="J39" s="186" t="s">
        <v>319</v>
      </c>
      <c r="K39" s="359" t="s">
        <v>320</v>
      </c>
      <c r="L39" s="360"/>
      <c r="M39" s="361"/>
      <c r="N39" s="187" t="s">
        <v>323</v>
      </c>
    </row>
    <row r="40" spans="1:14" ht="16.5" thickBot="1" x14ac:dyDescent="0.3">
      <c r="A40" s="347"/>
      <c r="B40" s="347"/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8"/>
    </row>
    <row r="41" spans="1:14" ht="15.75" customHeight="1" x14ac:dyDescent="0.25">
      <c r="A41" s="352" t="s">
        <v>321</v>
      </c>
      <c r="B41" s="350"/>
      <c r="C41" s="350"/>
      <c r="D41" s="350"/>
      <c r="E41" s="350"/>
      <c r="F41" s="350"/>
      <c r="G41" s="350"/>
      <c r="H41" s="350"/>
      <c r="I41" s="353"/>
      <c r="J41" s="349" t="s">
        <v>322</v>
      </c>
      <c r="K41" s="350"/>
      <c r="L41" s="350"/>
      <c r="M41" s="350"/>
      <c r="N41" s="351"/>
    </row>
  </sheetData>
  <mergeCells count="50">
    <mergeCell ref="D6:E6"/>
    <mergeCell ref="D23:E23"/>
    <mergeCell ref="D24:E24"/>
    <mergeCell ref="D25:E25"/>
    <mergeCell ref="D26:E26"/>
    <mergeCell ref="D18:E18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  <mergeCell ref="A1:N1"/>
    <mergeCell ref="D2:E2"/>
    <mergeCell ref="D3:E3"/>
    <mergeCell ref="D4:E4"/>
    <mergeCell ref="D5:E5"/>
    <mergeCell ref="D17:E17"/>
    <mergeCell ref="D33:E33"/>
    <mergeCell ref="D34:E34"/>
    <mergeCell ref="D35:E35"/>
    <mergeCell ref="D36:E36"/>
    <mergeCell ref="D19:E19"/>
    <mergeCell ref="D20:E20"/>
    <mergeCell ref="D21:E21"/>
    <mergeCell ref="D22:E22"/>
    <mergeCell ref="D31:E31"/>
    <mergeCell ref="D32:E32"/>
    <mergeCell ref="D27:E27"/>
    <mergeCell ref="D28:E28"/>
    <mergeCell ref="D29:E29"/>
    <mergeCell ref="D30:E30"/>
    <mergeCell ref="A37:B37"/>
    <mergeCell ref="D37:E37"/>
    <mergeCell ref="F37:N37"/>
    <mergeCell ref="A38:B38"/>
    <mergeCell ref="C38:D38"/>
    <mergeCell ref="F38:I38"/>
    <mergeCell ref="K38:M38"/>
    <mergeCell ref="A40:N40"/>
    <mergeCell ref="J41:N41"/>
    <mergeCell ref="A41:I41"/>
    <mergeCell ref="A39:B39"/>
    <mergeCell ref="C39:D39"/>
    <mergeCell ref="F39:I39"/>
    <mergeCell ref="K39:M39"/>
  </mergeCells>
  <conditionalFormatting sqref="G3:G36">
    <cfRule type="duplicateValues" dxfId="0" priority="1"/>
  </conditionalFormatting>
  <pageMargins left="0.70866141732283472" right="0.51181102362204722" top="0.35433070866141736" bottom="0.35433070866141736" header="0.31496062992125984" footer="0.31496062992125984"/>
  <pageSetup paperSize="9" scale="5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">
    <tabColor rgb="FFFFFF00"/>
  </sheetPr>
  <dimension ref="A1:CR38"/>
  <sheetViews>
    <sheetView showGridLines="0" showRowColHeaders="0" showRuler="0" showWhiteSpace="0" view="pageLayout" zoomScaleNormal="11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">
        <v>28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80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80"/>
      <c r="C5" s="295" t="str">
        <f>IF('ANA SAYFA'!B9="","",'ANA SAYFA'!B9)</f>
        <v>Servis No</v>
      </c>
      <c r="D5" s="296"/>
      <c r="E5" s="297"/>
      <c r="F5" s="295" t="str">
        <f>IF('ANA SAYFA'!D9="","",'ANA SAYFA'!D9)</f>
        <v>1. Servis</v>
      </c>
      <c r="G5" s="296"/>
      <c r="H5" s="297"/>
      <c r="J5" s="324" t="s">
        <v>4</v>
      </c>
      <c r="K5" s="325"/>
      <c r="L5" s="324" t="s">
        <v>5</v>
      </c>
      <c r="M5" s="325"/>
      <c r="N5" s="324" t="s">
        <v>6</v>
      </c>
      <c r="O5" s="325"/>
      <c r="P5" s="324" t="s">
        <v>8</v>
      </c>
      <c r="Q5" s="325"/>
      <c r="R5" s="324" t="s">
        <v>7</v>
      </c>
      <c r="S5" s="325"/>
      <c r="T5" s="6"/>
      <c r="U5" s="324" t="s">
        <v>4</v>
      </c>
      <c r="V5" s="325"/>
      <c r="W5" s="324" t="s">
        <v>5</v>
      </c>
      <c r="X5" s="325"/>
      <c r="Y5" s="324" t="s">
        <v>6</v>
      </c>
      <c r="Z5" s="325"/>
      <c r="AA5" s="324" t="s">
        <v>8</v>
      </c>
      <c r="AB5" s="325"/>
      <c r="AC5" s="324" t="s">
        <v>7</v>
      </c>
      <c r="AD5" s="325"/>
      <c r="AE5" s="7"/>
      <c r="AF5" s="324" t="s">
        <v>4</v>
      </c>
      <c r="AG5" s="325"/>
      <c r="AH5" s="324" t="s">
        <v>5</v>
      </c>
      <c r="AI5" s="325"/>
      <c r="AJ5" s="324" t="s">
        <v>6</v>
      </c>
      <c r="AK5" s="325"/>
      <c r="AL5" s="324" t="s">
        <v>8</v>
      </c>
      <c r="AM5" s="325"/>
      <c r="AN5" s="324" t="s">
        <v>7</v>
      </c>
      <c r="AO5" s="325"/>
      <c r="AP5" s="7"/>
      <c r="AQ5" s="324" t="s">
        <v>4</v>
      </c>
      <c r="AR5" s="325"/>
      <c r="AS5" s="324" t="s">
        <v>5</v>
      </c>
      <c r="AT5" s="325"/>
      <c r="AU5" s="324" t="s">
        <v>6</v>
      </c>
      <c r="AV5" s="325"/>
      <c r="AW5" s="324" t="s">
        <v>8</v>
      </c>
      <c r="AX5" s="325"/>
      <c r="AY5" s="324" t="s">
        <v>7</v>
      </c>
      <c r="AZ5" s="325"/>
      <c r="BA5" s="7"/>
      <c r="BB5" s="324" t="s">
        <v>4</v>
      </c>
      <c r="BC5" s="325"/>
      <c r="BD5" s="324" t="s">
        <v>5</v>
      </c>
      <c r="BE5" s="325"/>
      <c r="BF5" s="324" t="s">
        <v>6</v>
      </c>
      <c r="BG5" s="325"/>
      <c r="BH5" s="324" t="s">
        <v>8</v>
      </c>
      <c r="BI5" s="325"/>
      <c r="BJ5" s="324" t="s">
        <v>7</v>
      </c>
      <c r="BK5" s="325"/>
      <c r="BM5" s="274"/>
      <c r="BN5" s="275"/>
    </row>
    <row r="6" spans="1:96" ht="5.85" customHeight="1" x14ac:dyDescent="0.2">
      <c r="A6" s="280"/>
      <c r="C6" s="17"/>
      <c r="D6" s="17"/>
      <c r="E6" s="17"/>
      <c r="F6" s="17"/>
      <c r="G6" s="17"/>
      <c r="H6" s="17"/>
      <c r="J6" s="301"/>
      <c r="K6" s="302"/>
      <c r="L6" s="301"/>
      <c r="M6" s="302"/>
      <c r="N6" s="301"/>
      <c r="O6" s="302"/>
      <c r="P6" s="301"/>
      <c r="Q6" s="302"/>
      <c r="R6" s="301">
        <v>1</v>
      </c>
      <c r="S6" s="302"/>
      <c r="U6" s="301">
        <f>R6+3</f>
        <v>4</v>
      </c>
      <c r="V6" s="302"/>
      <c r="W6" s="301">
        <f>U6+1</f>
        <v>5</v>
      </c>
      <c r="X6" s="302"/>
      <c r="Y6" s="301">
        <f t="shared" ref="Y6" si="0">W6+1</f>
        <v>6</v>
      </c>
      <c r="Z6" s="302"/>
      <c r="AA6" s="301">
        <f t="shared" ref="AA6" si="1">Y6+1</f>
        <v>7</v>
      </c>
      <c r="AB6" s="302"/>
      <c r="AC6" s="301">
        <f t="shared" ref="AC6" si="2">AA6+1</f>
        <v>8</v>
      </c>
      <c r="AD6" s="302"/>
      <c r="AF6" s="309">
        <f>AC6+3</f>
        <v>11</v>
      </c>
      <c r="AG6" s="310"/>
      <c r="AH6" s="309">
        <f>AF6+1</f>
        <v>12</v>
      </c>
      <c r="AI6" s="310"/>
      <c r="AJ6" s="309">
        <f t="shared" ref="AJ6" si="3">AH6+1</f>
        <v>13</v>
      </c>
      <c r="AK6" s="310"/>
      <c r="AL6" s="309">
        <f t="shared" ref="AL6" si="4">AJ6+1</f>
        <v>14</v>
      </c>
      <c r="AM6" s="310"/>
      <c r="AN6" s="309">
        <f t="shared" ref="AN6" si="5">AL6+1</f>
        <v>15</v>
      </c>
      <c r="AO6" s="310"/>
      <c r="AQ6" s="301">
        <f>AN6+3</f>
        <v>18</v>
      </c>
      <c r="AR6" s="302"/>
      <c r="AS6" s="301">
        <f>AQ6+1</f>
        <v>19</v>
      </c>
      <c r="AT6" s="302"/>
      <c r="AU6" s="301">
        <f t="shared" ref="AU6" si="6">AS6+1</f>
        <v>20</v>
      </c>
      <c r="AV6" s="302"/>
      <c r="AW6" s="301">
        <f t="shared" ref="AW6" si="7">AU6+1</f>
        <v>21</v>
      </c>
      <c r="AX6" s="302"/>
      <c r="AY6" s="301">
        <f t="shared" ref="AY6" si="8">AW6+1</f>
        <v>22</v>
      </c>
      <c r="AZ6" s="302"/>
      <c r="BB6" s="301">
        <f>AY6+3</f>
        <v>25</v>
      </c>
      <c r="BC6" s="302"/>
      <c r="BD6" s="301">
        <f>BB6+1</f>
        <v>26</v>
      </c>
      <c r="BE6" s="302"/>
      <c r="BF6" s="301">
        <v>27</v>
      </c>
      <c r="BG6" s="302"/>
      <c r="BH6" s="301">
        <v>28</v>
      </c>
      <c r="BI6" s="302"/>
      <c r="BJ6" s="301">
        <v>29</v>
      </c>
      <c r="BK6" s="302"/>
      <c r="BM6" s="287"/>
      <c r="BN6" s="288"/>
    </row>
    <row r="7" spans="1:96" ht="15" customHeight="1" x14ac:dyDescent="0.2">
      <c r="A7" s="280"/>
      <c r="C7" s="295" t="s">
        <v>10</v>
      </c>
      <c r="D7" s="296"/>
      <c r="E7" s="296"/>
      <c r="F7" s="296"/>
      <c r="G7" s="296"/>
      <c r="H7" s="297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11"/>
      <c r="AG7" s="312"/>
      <c r="AH7" s="311"/>
      <c r="AI7" s="312"/>
      <c r="AJ7" s="311"/>
      <c r="AK7" s="312"/>
      <c r="AL7" s="311"/>
      <c r="AM7" s="312"/>
      <c r="AN7" s="311"/>
      <c r="AO7" s="312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289"/>
      <c r="BN7" s="290"/>
    </row>
    <row r="8" spans="1:96" ht="25.5" customHeight="1" x14ac:dyDescent="0.2">
      <c r="A8" s="278"/>
      <c r="C8" s="307" t="s">
        <v>35</v>
      </c>
      <c r="D8" s="307" t="s">
        <v>0</v>
      </c>
      <c r="E8" s="38" t="s">
        <v>1</v>
      </c>
      <c r="F8" s="39"/>
      <c r="G8" s="39"/>
      <c r="H8" s="40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13"/>
      <c r="AG8" s="314"/>
      <c r="AH8" s="313"/>
      <c r="AI8" s="314"/>
      <c r="AJ8" s="313"/>
      <c r="AK8" s="314"/>
      <c r="AL8" s="313"/>
      <c r="AM8" s="314"/>
      <c r="AN8" s="313"/>
      <c r="AO8" s="314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291"/>
      <c r="BN8" s="29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41"/>
      <c r="F9" s="42"/>
      <c r="G9" s="42"/>
      <c r="H9" s="43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144" t="s">
        <v>2</v>
      </c>
      <c r="AG9" s="145" t="s">
        <v>3</v>
      </c>
      <c r="AH9" s="144" t="s">
        <v>2</v>
      </c>
      <c r="AI9" s="145" t="s">
        <v>3</v>
      </c>
      <c r="AJ9" s="144" t="s">
        <v>2</v>
      </c>
      <c r="AK9" s="145" t="s">
        <v>3</v>
      </c>
      <c r="AL9" s="144" t="s">
        <v>2</v>
      </c>
      <c r="AM9" s="145" t="s">
        <v>3</v>
      </c>
      <c r="AN9" s="144" t="s">
        <v>2</v>
      </c>
      <c r="AO9" s="145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34" t="str">
        <f>IF('ANA SAYFA'!C15="","",'ANA SAYFA'!C15)</f>
        <v>11-D</v>
      </c>
      <c r="E10" s="29" t="str">
        <f>IF('ANA SAYFA'!D15="","",'ANA SAYFA'!D15)</f>
        <v>OSMAN EFE TÜRK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IF((COUNTIF(P10,"*AKŞAM*"))&gt;=1,"//","")</f>
        <v/>
      </c>
      <c r="AG10" s="45" t="str">
        <f>IF((COUNTIF(P10,"*SABAH*"))&gt;=1,"//","")</f>
        <v/>
      </c>
      <c r="AH10" s="46" t="str">
        <f>IF((COUNTIF(P10,"*AKŞAM*"))&gt;=1,"//","")</f>
        <v/>
      </c>
      <c r="AI10" s="45" t="str">
        <f>IF((COUNTIF(P10,"*SABAH*"))&gt;=1,"//","")</f>
        <v/>
      </c>
      <c r="AJ10" s="46" t="str">
        <f>IF((COUNTIF(P10,"*AKŞAM*"))&gt;=1,"//","")</f>
        <v/>
      </c>
      <c r="AK10" s="45" t="str">
        <f>IF((COUNTIF(P10,"*SABAH*"))&gt;=1,"//","")</f>
        <v/>
      </c>
      <c r="AL10" s="46" t="str">
        <f>IF((COUNTIF(P10,"*AKŞAM*"))&gt;=1,"//","")</f>
        <v/>
      </c>
      <c r="AM10" s="45" t="str">
        <f>IF((COUNTIF(P10,"*SABAH*"))&gt;=1,"//","")</f>
        <v/>
      </c>
      <c r="AN10" s="46" t="str">
        <f>IF((COUNTIF(P10,"*AKŞAM*"))&gt;=1,"//","")</f>
        <v/>
      </c>
      <c r="AO10" s="45" t="str">
        <f>IF((COUNTIF(P10,"*SABAH*"))&gt;=1,"//","")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SAYFA'!C16="","",'ANA SAYFA'!C16)</f>
        <v>12-A</v>
      </c>
      <c r="E11" s="23" t="str">
        <f>IF('ANA SAYFA'!D16="","",'ANA SAYFA'!D16)</f>
        <v>YASİN KORKMAZ</v>
      </c>
      <c r="F11" s="13"/>
      <c r="G11" s="13"/>
      <c r="H11" s="24"/>
      <c r="J11" s="47" t="str">
        <f t="shared" ref="J11:J25" si="9">IF((COUNTIF(E11,"*AKŞAM*"))&gt;=1,"//","")</f>
        <v/>
      </c>
      <c r="K11" s="48" t="str">
        <f t="shared" ref="K11:K25" si="10">IF((COUNTIF(E11,"*SABAH*"))&gt;=1,"//","")</f>
        <v/>
      </c>
      <c r="L11" s="47" t="str">
        <f t="shared" ref="L11:L25" si="11">IF((COUNTIF(E11,"*AKŞAM*"))&gt;=1,"//","")</f>
        <v/>
      </c>
      <c r="M11" s="48" t="str">
        <f t="shared" ref="M11:M25" si="12">IF((COUNTIF(E11,"*SABAH*"))&gt;=1,"//","")</f>
        <v/>
      </c>
      <c r="N11" s="47" t="str">
        <f t="shared" ref="N11:N25" si="13">IF((COUNTIF(E11,"*AKŞAM*"))&gt;=1,"//","")</f>
        <v/>
      </c>
      <c r="O11" s="48" t="str">
        <f t="shared" ref="O11:O25" si="14">IF((COUNTIF(E11,"*SABAH*"))&gt;=1,"//","")</f>
        <v/>
      </c>
      <c r="P11" s="47" t="str">
        <f t="shared" ref="P11:P25" si="15">IF((COUNTIF(E11,"*AKŞAM*"))&gt;=1,"//","")</f>
        <v/>
      </c>
      <c r="Q11" s="48" t="str">
        <f t="shared" ref="Q11:Q25" si="16">IF((COUNTIF(E11,"*SABAH*"))&gt;=1,"//","")</f>
        <v/>
      </c>
      <c r="R11" s="47" t="str">
        <f t="shared" ref="R11:R25" si="17">IF((COUNTIF(E11,"*AKŞAM*"))&gt;=1,"//","")</f>
        <v/>
      </c>
      <c r="S11" s="48" t="str">
        <f t="shared" ref="S11:S25" si="18">IF((COUNTIF(E11,"*SABAH*"))&gt;=1,"//","")</f>
        <v/>
      </c>
      <c r="T11" s="1"/>
      <c r="U11" s="47" t="str">
        <f t="shared" ref="U11:U24" si="19">IF((COUNTIF(E11,"*AKŞAM*"))&gt;=1,"//","")</f>
        <v/>
      </c>
      <c r="V11" s="48" t="str">
        <f t="shared" ref="V11:V24" si="20">IF((COUNTIF(E11,"*SABAH*"))&gt;=1,"//","")</f>
        <v/>
      </c>
      <c r="W11" s="47" t="str">
        <f t="shared" ref="W11:W24" si="21">IF((COUNTIF(E11,"*AKŞAM*"))&gt;=1,"//","")</f>
        <v/>
      </c>
      <c r="X11" s="48" t="str">
        <f t="shared" ref="X11:X24" si="22">IF((COUNTIF(E11,"*SABAH*"))&gt;=1,"//","")</f>
        <v/>
      </c>
      <c r="Y11" s="47" t="str">
        <f t="shared" ref="Y11:Y24" si="23">IF((COUNTIF(E11,"*AKŞAM*"))&gt;=1,"//","")</f>
        <v/>
      </c>
      <c r="Z11" s="48" t="str">
        <f t="shared" ref="Z11:Z24" si="24">IF((COUNTIF(E11,"*SABAH*"))&gt;=1,"//","")</f>
        <v/>
      </c>
      <c r="AA11" s="47" t="str">
        <f t="shared" ref="AA11:AA24" si="25">IF((COUNTIF(E11,"*AKŞAM*"))&gt;=1,"//","")</f>
        <v/>
      </c>
      <c r="AB11" s="48" t="str">
        <f t="shared" ref="AB11:AB24" si="26">IF((COUNTIF(E11,"*SABAH*"))&gt;=1,"//","")</f>
        <v/>
      </c>
      <c r="AC11" s="47" t="str">
        <f t="shared" ref="AC11:AC24" si="27">IF((COUNTIF(E11,"*AKŞAM*"))&gt;=1,"//","")</f>
        <v/>
      </c>
      <c r="AD11" s="48" t="str">
        <f t="shared" ref="AD11:AD24" si="28">IF((COUNTIF(E11,"*SABAH*"))&gt;=1,"//","")</f>
        <v/>
      </c>
      <c r="AE11" s="1"/>
      <c r="AF11" s="47" t="str">
        <f t="shared" ref="AF11:AF24" si="29">IF((COUNTIF(P11,"*AKŞAM*"))&gt;=1,"//","")</f>
        <v/>
      </c>
      <c r="AG11" s="48" t="str">
        <f t="shared" ref="AG11:AG24" si="30">IF((COUNTIF(P11,"*SABAH*"))&gt;=1,"//","")</f>
        <v/>
      </c>
      <c r="AH11" s="47" t="str">
        <f t="shared" ref="AH11:AH24" si="31">IF((COUNTIF(P11,"*AKŞAM*"))&gt;=1,"//","")</f>
        <v/>
      </c>
      <c r="AI11" s="48" t="str">
        <f t="shared" ref="AI11:AI24" si="32">IF((COUNTIF(P11,"*SABAH*"))&gt;=1,"//","")</f>
        <v/>
      </c>
      <c r="AJ11" s="47" t="str">
        <f t="shared" ref="AJ11:AJ24" si="33">IF((COUNTIF(P11,"*AKŞAM*"))&gt;=1,"//","")</f>
        <v/>
      </c>
      <c r="AK11" s="48" t="str">
        <f t="shared" ref="AK11:AK24" si="34">IF((COUNTIF(P11,"*SABAH*"))&gt;=1,"//","")</f>
        <v/>
      </c>
      <c r="AL11" s="47" t="str">
        <f t="shared" ref="AL11:AL24" si="35">IF((COUNTIF(P11,"*AKŞAM*"))&gt;=1,"//","")</f>
        <v/>
      </c>
      <c r="AM11" s="48" t="str">
        <f t="shared" ref="AM11:AM24" si="36">IF((COUNTIF(P11,"*SABAH*"))&gt;=1,"//","")</f>
        <v/>
      </c>
      <c r="AN11" s="47" t="str">
        <f t="shared" ref="AN11:AN24" si="37">IF((COUNTIF(P11,"*AKŞAM*"))&gt;=1,"//","")</f>
        <v/>
      </c>
      <c r="AO11" s="48" t="str">
        <f t="shared" ref="AO11:AO24" si="38">IF((COUNTIF(P11,"*SABAH*"))&gt;=1,"//","")</f>
        <v/>
      </c>
      <c r="AP11" s="1"/>
      <c r="AQ11" s="47" t="str">
        <f t="shared" ref="AQ11:AQ25" si="39">IF((COUNTIF(E11,"*AKŞAM*"))&gt;=1,"//","")</f>
        <v/>
      </c>
      <c r="AR11" s="48" t="str">
        <f t="shared" ref="AR11:AR25" si="40">IF((COUNTIF(E11,"*SABAH*"))&gt;=1,"//","")</f>
        <v/>
      </c>
      <c r="AS11" s="47" t="str">
        <f t="shared" ref="AS11:AS25" si="41">IF((COUNTIF(E11,"*AKŞAM*"))&gt;=1,"//","")</f>
        <v/>
      </c>
      <c r="AT11" s="48" t="str">
        <f t="shared" ref="AT11:AT25" si="42">IF((COUNTIF(E11,"*SABAH*"))&gt;=1,"//","")</f>
        <v/>
      </c>
      <c r="AU11" s="47" t="str">
        <f t="shared" ref="AU11:AU25" si="43">IF((COUNTIF(E11,"*AKŞAM*"))&gt;=1,"//","")</f>
        <v/>
      </c>
      <c r="AV11" s="48" t="str">
        <f t="shared" ref="AV11:AV25" si="44">IF((COUNTIF(E11,"*SABAH*"))&gt;=1,"//","")</f>
        <v/>
      </c>
      <c r="AW11" s="47" t="str">
        <f t="shared" ref="AW11:AW25" si="45">IF((COUNTIF(E11,"*AKŞAM*"))&gt;=1,"//","")</f>
        <v/>
      </c>
      <c r="AX11" s="48" t="str">
        <f t="shared" ref="AX11:AX25" si="46">IF((COUNTIF(E11,"*SABAH*"))&gt;=1,"//","")</f>
        <v/>
      </c>
      <c r="AY11" s="47" t="str">
        <f t="shared" ref="AY11:AY25" si="47">IF((COUNTIF(E11,"*AKŞAM*"))&gt;=1,"//","")</f>
        <v/>
      </c>
      <c r="AZ11" s="48" t="str">
        <f t="shared" ref="AZ11:AZ25" si="48">IF((COUNTIF(E11,"*SABAH*"))&gt;=1,"//","")</f>
        <v/>
      </c>
      <c r="BA11" s="1"/>
      <c r="BB11" s="47" t="str">
        <f t="shared" ref="BB11:BB25" si="49">IF((COUNTIF(E11,"*AKŞAM*"))&gt;=1,"//","")</f>
        <v/>
      </c>
      <c r="BC11" s="48" t="str">
        <f t="shared" ref="BC11:BC25" si="50">IF((COUNTIF(E11,"*SABAH*"))&gt;=1,"//","")</f>
        <v/>
      </c>
      <c r="BD11" s="47" t="str">
        <f t="shared" ref="BD11:BD25" si="51">IF((COUNTIF(E11,"*AKŞAM*"))&gt;=1,"//","")</f>
        <v/>
      </c>
      <c r="BE11" s="48" t="str">
        <f t="shared" ref="BE11:BE25" si="52">IF((COUNTIF(E11,"*SABAH*"))&gt;=1,"//","")</f>
        <v/>
      </c>
      <c r="BF11" s="47" t="str">
        <f t="shared" ref="BF11:BF25" si="53">IF((COUNTIF(E11,"*AKŞAM*"))&gt;=1,"//","")</f>
        <v/>
      </c>
      <c r="BG11" s="48" t="str">
        <f t="shared" ref="BG11:BG25" si="54">IF((COUNTIF(E11,"*SABAH*"))&gt;=1,"//","")</f>
        <v/>
      </c>
      <c r="BH11" s="47" t="str">
        <f t="shared" ref="BH11:BH25" si="55">IF((COUNTIF(E11,"*AKŞAM*"))&gt;=1,"//","")</f>
        <v/>
      </c>
      <c r="BI11" s="48" t="str">
        <f t="shared" ref="BI11:BI25" si="56">IF((COUNTIF(E11,"*SABAH*"))&gt;=1,"//","")</f>
        <v/>
      </c>
      <c r="BJ11" s="47" t="str">
        <f t="shared" ref="BJ11:BJ25" si="57">IF((COUNTIF(E11,"*AKŞAM*"))&gt;=1,"//","")</f>
        <v/>
      </c>
      <c r="BK11" s="48" t="str">
        <f t="shared" ref="BK11:BK25" si="58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SAYFA'!C17="","",'ANA SAYFA'!C17)</f>
        <v>12-C</v>
      </c>
      <c r="E12" s="29" t="str">
        <f>IF('ANA SAYFA'!D17="","",'ANA SAYFA'!D17)</f>
        <v>MEHMET DEĞİRMENCİ</v>
      </c>
      <c r="F12" s="30"/>
      <c r="G12" s="30"/>
      <c r="H12" s="31"/>
      <c r="J12" s="46" t="str">
        <f t="shared" si="9"/>
        <v/>
      </c>
      <c r="K12" s="45" t="str">
        <f t="shared" si="10"/>
        <v/>
      </c>
      <c r="L12" s="46" t="str">
        <f t="shared" si="11"/>
        <v/>
      </c>
      <c r="M12" s="45" t="str">
        <f t="shared" si="12"/>
        <v/>
      </c>
      <c r="N12" s="46" t="str">
        <f t="shared" si="13"/>
        <v/>
      </c>
      <c r="O12" s="45" t="str">
        <f t="shared" si="14"/>
        <v/>
      </c>
      <c r="P12" s="46" t="str">
        <f t="shared" si="15"/>
        <v/>
      </c>
      <c r="Q12" s="45" t="str">
        <f t="shared" si="16"/>
        <v/>
      </c>
      <c r="R12" s="46" t="str">
        <f t="shared" si="17"/>
        <v/>
      </c>
      <c r="S12" s="45" t="str">
        <f t="shared" si="18"/>
        <v/>
      </c>
      <c r="T12" s="1"/>
      <c r="U12" s="46" t="str">
        <f t="shared" si="19"/>
        <v/>
      </c>
      <c r="V12" s="45" t="str">
        <f t="shared" si="20"/>
        <v/>
      </c>
      <c r="W12" s="46" t="str">
        <f t="shared" si="21"/>
        <v/>
      </c>
      <c r="X12" s="45" t="str">
        <f t="shared" si="22"/>
        <v/>
      </c>
      <c r="Y12" s="46" t="str">
        <f t="shared" si="23"/>
        <v/>
      </c>
      <c r="Z12" s="45" t="str">
        <f t="shared" si="24"/>
        <v/>
      </c>
      <c r="AA12" s="46" t="str">
        <f t="shared" si="25"/>
        <v/>
      </c>
      <c r="AB12" s="45" t="str">
        <f t="shared" si="26"/>
        <v/>
      </c>
      <c r="AC12" s="46" t="str">
        <f t="shared" si="27"/>
        <v/>
      </c>
      <c r="AD12" s="45" t="str">
        <f t="shared" si="28"/>
        <v/>
      </c>
      <c r="AE12" s="1"/>
      <c r="AF12" s="46" t="str">
        <f t="shared" si="29"/>
        <v/>
      </c>
      <c r="AG12" s="45" t="str">
        <f t="shared" si="30"/>
        <v/>
      </c>
      <c r="AH12" s="46" t="str">
        <f t="shared" si="31"/>
        <v/>
      </c>
      <c r="AI12" s="45" t="str">
        <f t="shared" si="32"/>
        <v/>
      </c>
      <c r="AJ12" s="46" t="str">
        <f t="shared" si="33"/>
        <v/>
      </c>
      <c r="AK12" s="45" t="str">
        <f t="shared" si="34"/>
        <v/>
      </c>
      <c r="AL12" s="46" t="str">
        <f t="shared" si="35"/>
        <v/>
      </c>
      <c r="AM12" s="45" t="str">
        <f t="shared" si="36"/>
        <v/>
      </c>
      <c r="AN12" s="46" t="str">
        <f t="shared" si="37"/>
        <v/>
      </c>
      <c r="AO12" s="45" t="str">
        <f t="shared" si="38"/>
        <v/>
      </c>
      <c r="AP12" s="1"/>
      <c r="AQ12" s="46" t="str">
        <f t="shared" si="39"/>
        <v/>
      </c>
      <c r="AR12" s="45" t="str">
        <f t="shared" si="40"/>
        <v/>
      </c>
      <c r="AS12" s="46" t="str">
        <f t="shared" si="41"/>
        <v/>
      </c>
      <c r="AT12" s="45" t="str">
        <f t="shared" si="42"/>
        <v/>
      </c>
      <c r="AU12" s="46" t="str">
        <f t="shared" si="43"/>
        <v/>
      </c>
      <c r="AV12" s="45" t="str">
        <f t="shared" si="44"/>
        <v/>
      </c>
      <c r="AW12" s="46" t="str">
        <f t="shared" si="45"/>
        <v/>
      </c>
      <c r="AX12" s="45" t="str">
        <f t="shared" si="46"/>
        <v/>
      </c>
      <c r="AY12" s="46" t="str">
        <f t="shared" si="47"/>
        <v/>
      </c>
      <c r="AZ12" s="45" t="str">
        <f t="shared" si="48"/>
        <v/>
      </c>
      <c r="BA12" s="1"/>
      <c r="BB12" s="46" t="str">
        <f t="shared" si="49"/>
        <v/>
      </c>
      <c r="BC12" s="45" t="str">
        <f t="shared" si="50"/>
        <v/>
      </c>
      <c r="BD12" s="46" t="str">
        <f t="shared" si="51"/>
        <v/>
      </c>
      <c r="BE12" s="45" t="str">
        <f t="shared" si="52"/>
        <v/>
      </c>
      <c r="BF12" s="46" t="str">
        <f t="shared" si="53"/>
        <v/>
      </c>
      <c r="BG12" s="45" t="str">
        <f t="shared" si="54"/>
        <v/>
      </c>
      <c r="BH12" s="46" t="str">
        <f t="shared" si="55"/>
        <v/>
      </c>
      <c r="BI12" s="45" t="str">
        <f t="shared" si="56"/>
        <v/>
      </c>
      <c r="BJ12" s="46" t="str">
        <f t="shared" si="57"/>
        <v/>
      </c>
      <c r="BK12" s="45" t="str">
        <f t="shared" si="58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SAYFA'!C18="","",'ANA SAYFA'!C18)</f>
        <v>9-B</v>
      </c>
      <c r="E13" s="23" t="str">
        <f>IF('ANA SAYFA'!D18="","",'ANA SAYFA'!D18)</f>
        <v>MERT MURTAZA BATI</v>
      </c>
      <c r="F13" s="13"/>
      <c r="G13" s="13"/>
      <c r="H13" s="24"/>
      <c r="J13" s="47" t="str">
        <f t="shared" si="9"/>
        <v/>
      </c>
      <c r="K13" s="48" t="str">
        <f t="shared" si="10"/>
        <v/>
      </c>
      <c r="L13" s="47" t="str">
        <f t="shared" si="11"/>
        <v/>
      </c>
      <c r="M13" s="48" t="str">
        <f t="shared" si="12"/>
        <v/>
      </c>
      <c r="N13" s="47" t="str">
        <f t="shared" si="13"/>
        <v/>
      </c>
      <c r="O13" s="48" t="str">
        <f t="shared" si="14"/>
        <v/>
      </c>
      <c r="P13" s="47" t="str">
        <f t="shared" si="15"/>
        <v/>
      </c>
      <c r="Q13" s="48" t="str">
        <f t="shared" si="16"/>
        <v/>
      </c>
      <c r="R13" s="47" t="str">
        <f t="shared" si="17"/>
        <v/>
      </c>
      <c r="S13" s="48" t="str">
        <f t="shared" si="18"/>
        <v/>
      </c>
      <c r="T13" s="1"/>
      <c r="U13" s="47" t="str">
        <f t="shared" si="19"/>
        <v/>
      </c>
      <c r="V13" s="48" t="str">
        <f t="shared" si="20"/>
        <v/>
      </c>
      <c r="W13" s="47" t="str">
        <f t="shared" si="21"/>
        <v/>
      </c>
      <c r="X13" s="48" t="str">
        <f t="shared" si="22"/>
        <v/>
      </c>
      <c r="Y13" s="47" t="str">
        <f t="shared" si="23"/>
        <v/>
      </c>
      <c r="Z13" s="48" t="str">
        <f t="shared" si="24"/>
        <v/>
      </c>
      <c r="AA13" s="47" t="str">
        <f t="shared" si="25"/>
        <v/>
      </c>
      <c r="AB13" s="48" t="str">
        <f t="shared" si="26"/>
        <v/>
      </c>
      <c r="AC13" s="47" t="str">
        <f t="shared" si="27"/>
        <v/>
      </c>
      <c r="AD13" s="48" t="str">
        <f t="shared" si="28"/>
        <v/>
      </c>
      <c r="AE13" s="1"/>
      <c r="AF13" s="47" t="str">
        <f t="shared" si="29"/>
        <v/>
      </c>
      <c r="AG13" s="48" t="str">
        <f t="shared" si="30"/>
        <v/>
      </c>
      <c r="AH13" s="47" t="str">
        <f t="shared" si="31"/>
        <v/>
      </c>
      <c r="AI13" s="48" t="str">
        <f t="shared" si="32"/>
        <v/>
      </c>
      <c r="AJ13" s="47" t="str">
        <f t="shared" si="33"/>
        <v/>
      </c>
      <c r="AK13" s="48" t="str">
        <f t="shared" si="34"/>
        <v/>
      </c>
      <c r="AL13" s="47" t="str">
        <f t="shared" si="35"/>
        <v/>
      </c>
      <c r="AM13" s="48" t="str">
        <f t="shared" si="36"/>
        <v/>
      </c>
      <c r="AN13" s="47" t="str">
        <f t="shared" si="37"/>
        <v/>
      </c>
      <c r="AO13" s="48" t="str">
        <f t="shared" si="38"/>
        <v/>
      </c>
      <c r="AP13" s="1"/>
      <c r="AQ13" s="47" t="str">
        <f t="shared" si="39"/>
        <v/>
      </c>
      <c r="AR13" s="48" t="str">
        <f t="shared" si="40"/>
        <v/>
      </c>
      <c r="AS13" s="47" t="str">
        <f t="shared" si="41"/>
        <v/>
      </c>
      <c r="AT13" s="48" t="str">
        <f t="shared" si="42"/>
        <v/>
      </c>
      <c r="AU13" s="47" t="str">
        <f t="shared" si="43"/>
        <v/>
      </c>
      <c r="AV13" s="48" t="str">
        <f t="shared" si="44"/>
        <v/>
      </c>
      <c r="AW13" s="47" t="str">
        <f t="shared" si="45"/>
        <v/>
      </c>
      <c r="AX13" s="48" t="str">
        <f t="shared" si="46"/>
        <v/>
      </c>
      <c r="AY13" s="47" t="str">
        <f t="shared" si="47"/>
        <v/>
      </c>
      <c r="AZ13" s="48" t="str">
        <f t="shared" si="48"/>
        <v/>
      </c>
      <c r="BA13" s="1"/>
      <c r="BB13" s="47" t="str">
        <f t="shared" si="49"/>
        <v/>
      </c>
      <c r="BC13" s="48" t="str">
        <f t="shared" si="50"/>
        <v/>
      </c>
      <c r="BD13" s="47" t="str">
        <f t="shared" si="51"/>
        <v/>
      </c>
      <c r="BE13" s="48" t="str">
        <f t="shared" si="52"/>
        <v/>
      </c>
      <c r="BF13" s="47" t="str">
        <f t="shared" si="53"/>
        <v/>
      </c>
      <c r="BG13" s="48" t="str">
        <f t="shared" si="54"/>
        <v/>
      </c>
      <c r="BH13" s="47" t="str">
        <f t="shared" si="55"/>
        <v/>
      </c>
      <c r="BI13" s="48" t="str">
        <f t="shared" si="56"/>
        <v/>
      </c>
      <c r="BJ13" s="47" t="str">
        <f t="shared" si="57"/>
        <v/>
      </c>
      <c r="BK13" s="48" t="str">
        <f t="shared" si="58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SAYFA'!C19="","",'ANA SAYFA'!C19)</f>
        <v>9-F</v>
      </c>
      <c r="E14" s="29" t="str">
        <f>IF('ANA SAYFA'!D19="","",'ANA SAYFA'!D19)</f>
        <v>MUSTAFA EREN OĞUZ</v>
      </c>
      <c r="F14" s="30"/>
      <c r="G14" s="30"/>
      <c r="H14" s="31"/>
      <c r="J14" s="46" t="str">
        <f t="shared" si="9"/>
        <v/>
      </c>
      <c r="K14" s="45" t="str">
        <f t="shared" si="10"/>
        <v/>
      </c>
      <c r="L14" s="46" t="str">
        <f t="shared" si="11"/>
        <v/>
      </c>
      <c r="M14" s="45" t="str">
        <f t="shared" si="12"/>
        <v/>
      </c>
      <c r="N14" s="46" t="str">
        <f t="shared" si="13"/>
        <v/>
      </c>
      <c r="O14" s="45" t="str">
        <f t="shared" si="14"/>
        <v/>
      </c>
      <c r="P14" s="46" t="str">
        <f t="shared" si="15"/>
        <v/>
      </c>
      <c r="Q14" s="45" t="str">
        <f t="shared" si="16"/>
        <v/>
      </c>
      <c r="R14" s="46" t="str">
        <f t="shared" si="17"/>
        <v/>
      </c>
      <c r="S14" s="45" t="str">
        <f t="shared" si="18"/>
        <v/>
      </c>
      <c r="T14" s="1"/>
      <c r="U14" s="46" t="str">
        <f t="shared" si="19"/>
        <v/>
      </c>
      <c r="V14" s="45" t="str">
        <f t="shared" si="20"/>
        <v/>
      </c>
      <c r="W14" s="46" t="str">
        <f t="shared" si="21"/>
        <v/>
      </c>
      <c r="X14" s="45" t="str">
        <f t="shared" si="22"/>
        <v/>
      </c>
      <c r="Y14" s="46" t="str">
        <f t="shared" si="23"/>
        <v/>
      </c>
      <c r="Z14" s="45" t="str">
        <f t="shared" si="24"/>
        <v/>
      </c>
      <c r="AA14" s="46" t="str">
        <f t="shared" si="25"/>
        <v/>
      </c>
      <c r="AB14" s="45" t="str">
        <f t="shared" si="26"/>
        <v/>
      </c>
      <c r="AC14" s="46" t="str">
        <f t="shared" si="27"/>
        <v/>
      </c>
      <c r="AD14" s="45" t="str">
        <f t="shared" si="28"/>
        <v/>
      </c>
      <c r="AE14" s="1"/>
      <c r="AF14" s="46" t="str">
        <f t="shared" si="29"/>
        <v/>
      </c>
      <c r="AG14" s="45" t="str">
        <f t="shared" si="30"/>
        <v/>
      </c>
      <c r="AH14" s="46" t="str">
        <f t="shared" si="31"/>
        <v/>
      </c>
      <c r="AI14" s="45" t="str">
        <f t="shared" si="32"/>
        <v/>
      </c>
      <c r="AJ14" s="46" t="str">
        <f t="shared" si="33"/>
        <v/>
      </c>
      <c r="AK14" s="45" t="str">
        <f t="shared" si="34"/>
        <v/>
      </c>
      <c r="AL14" s="46" t="str">
        <f t="shared" si="35"/>
        <v/>
      </c>
      <c r="AM14" s="45" t="str">
        <f t="shared" si="36"/>
        <v/>
      </c>
      <c r="AN14" s="46" t="str">
        <f t="shared" si="37"/>
        <v/>
      </c>
      <c r="AO14" s="45" t="str">
        <f t="shared" si="38"/>
        <v/>
      </c>
      <c r="AP14" s="1"/>
      <c r="AQ14" s="46" t="str">
        <f t="shared" si="39"/>
        <v/>
      </c>
      <c r="AR14" s="45" t="str">
        <f t="shared" si="40"/>
        <v/>
      </c>
      <c r="AS14" s="46" t="str">
        <f t="shared" si="41"/>
        <v/>
      </c>
      <c r="AT14" s="45" t="str">
        <f t="shared" si="42"/>
        <v/>
      </c>
      <c r="AU14" s="46" t="str">
        <f t="shared" si="43"/>
        <v/>
      </c>
      <c r="AV14" s="45" t="str">
        <f t="shared" si="44"/>
        <v/>
      </c>
      <c r="AW14" s="46" t="str">
        <f t="shared" si="45"/>
        <v/>
      </c>
      <c r="AX14" s="45" t="str">
        <f t="shared" si="46"/>
        <v/>
      </c>
      <c r="AY14" s="46" t="str">
        <f t="shared" si="47"/>
        <v/>
      </c>
      <c r="AZ14" s="45" t="str">
        <f t="shared" si="48"/>
        <v/>
      </c>
      <c r="BA14" s="1"/>
      <c r="BB14" s="46" t="str">
        <f t="shared" si="49"/>
        <v/>
      </c>
      <c r="BC14" s="45" t="str">
        <f t="shared" si="50"/>
        <v/>
      </c>
      <c r="BD14" s="46" t="str">
        <f t="shared" si="51"/>
        <v/>
      </c>
      <c r="BE14" s="45" t="str">
        <f t="shared" si="52"/>
        <v/>
      </c>
      <c r="BF14" s="46" t="str">
        <f t="shared" si="53"/>
        <v/>
      </c>
      <c r="BG14" s="45" t="str">
        <f t="shared" si="54"/>
        <v/>
      </c>
      <c r="BH14" s="46" t="str">
        <f t="shared" si="55"/>
        <v/>
      </c>
      <c r="BI14" s="45" t="str">
        <f t="shared" si="56"/>
        <v/>
      </c>
      <c r="BJ14" s="46" t="str">
        <f t="shared" si="57"/>
        <v/>
      </c>
      <c r="BK14" s="45" t="str">
        <f t="shared" si="58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SAYFA'!C20="","",'ANA SAYFA'!C20)</f>
        <v/>
      </c>
      <c r="E15" s="23" t="str">
        <f>IF('ANA SAYFA'!D20="","",'ANA SAYFA'!D20)</f>
        <v/>
      </c>
      <c r="F15" s="13"/>
      <c r="G15" s="13"/>
      <c r="H15" s="24"/>
      <c r="J15" s="47" t="str">
        <f t="shared" si="9"/>
        <v/>
      </c>
      <c r="K15" s="48" t="str">
        <f t="shared" si="10"/>
        <v/>
      </c>
      <c r="L15" s="47" t="str">
        <f t="shared" si="11"/>
        <v/>
      </c>
      <c r="M15" s="48" t="str">
        <f t="shared" si="12"/>
        <v/>
      </c>
      <c r="N15" s="47" t="str">
        <f t="shared" si="13"/>
        <v/>
      </c>
      <c r="O15" s="48" t="str">
        <f t="shared" si="14"/>
        <v/>
      </c>
      <c r="P15" s="47" t="str">
        <f t="shared" si="15"/>
        <v/>
      </c>
      <c r="Q15" s="48" t="str">
        <f t="shared" si="16"/>
        <v/>
      </c>
      <c r="R15" s="47" t="str">
        <f t="shared" si="17"/>
        <v/>
      </c>
      <c r="S15" s="48" t="str">
        <f t="shared" si="18"/>
        <v/>
      </c>
      <c r="T15" s="1"/>
      <c r="U15" s="47" t="str">
        <f t="shared" si="19"/>
        <v/>
      </c>
      <c r="V15" s="48" t="str">
        <f t="shared" si="20"/>
        <v/>
      </c>
      <c r="W15" s="47" t="str">
        <f t="shared" si="21"/>
        <v/>
      </c>
      <c r="X15" s="48" t="str">
        <f t="shared" si="22"/>
        <v/>
      </c>
      <c r="Y15" s="47" t="str">
        <f t="shared" si="23"/>
        <v/>
      </c>
      <c r="Z15" s="48" t="str">
        <f t="shared" si="24"/>
        <v/>
      </c>
      <c r="AA15" s="47" t="str">
        <f t="shared" si="25"/>
        <v/>
      </c>
      <c r="AB15" s="48" t="str">
        <f t="shared" si="26"/>
        <v/>
      </c>
      <c r="AC15" s="47" t="str">
        <f t="shared" si="27"/>
        <v/>
      </c>
      <c r="AD15" s="48" t="str">
        <f t="shared" si="28"/>
        <v/>
      </c>
      <c r="AE15" s="1"/>
      <c r="AF15" s="47" t="str">
        <f t="shared" si="29"/>
        <v/>
      </c>
      <c r="AG15" s="48" t="str">
        <f t="shared" si="30"/>
        <v/>
      </c>
      <c r="AH15" s="47" t="str">
        <f t="shared" si="31"/>
        <v/>
      </c>
      <c r="AI15" s="48" t="str">
        <f t="shared" si="32"/>
        <v/>
      </c>
      <c r="AJ15" s="47" t="str">
        <f t="shared" si="33"/>
        <v/>
      </c>
      <c r="AK15" s="48" t="str">
        <f t="shared" si="34"/>
        <v/>
      </c>
      <c r="AL15" s="47" t="str">
        <f t="shared" si="35"/>
        <v/>
      </c>
      <c r="AM15" s="48" t="str">
        <f t="shared" si="36"/>
        <v/>
      </c>
      <c r="AN15" s="47" t="str">
        <f t="shared" si="37"/>
        <v/>
      </c>
      <c r="AO15" s="48" t="str">
        <f t="shared" si="38"/>
        <v/>
      </c>
      <c r="AP15" s="1"/>
      <c r="AQ15" s="47" t="str">
        <f t="shared" si="39"/>
        <v/>
      </c>
      <c r="AR15" s="48" t="str">
        <f t="shared" si="40"/>
        <v/>
      </c>
      <c r="AS15" s="47" t="str">
        <f t="shared" si="41"/>
        <v/>
      </c>
      <c r="AT15" s="48" t="str">
        <f t="shared" si="42"/>
        <v/>
      </c>
      <c r="AU15" s="47" t="str">
        <f t="shared" si="43"/>
        <v/>
      </c>
      <c r="AV15" s="48" t="str">
        <f t="shared" si="44"/>
        <v/>
      </c>
      <c r="AW15" s="47" t="str">
        <f t="shared" si="45"/>
        <v/>
      </c>
      <c r="AX15" s="48" t="str">
        <f t="shared" si="46"/>
        <v/>
      </c>
      <c r="AY15" s="47" t="str">
        <f t="shared" si="47"/>
        <v/>
      </c>
      <c r="AZ15" s="48" t="str">
        <f t="shared" si="48"/>
        <v/>
      </c>
      <c r="BA15" s="1"/>
      <c r="BB15" s="47" t="str">
        <f t="shared" si="49"/>
        <v/>
      </c>
      <c r="BC15" s="48" t="str">
        <f t="shared" si="50"/>
        <v/>
      </c>
      <c r="BD15" s="47" t="str">
        <f t="shared" si="51"/>
        <v/>
      </c>
      <c r="BE15" s="48" t="str">
        <f t="shared" si="52"/>
        <v/>
      </c>
      <c r="BF15" s="47" t="str">
        <f t="shared" si="53"/>
        <v/>
      </c>
      <c r="BG15" s="48" t="str">
        <f t="shared" si="54"/>
        <v/>
      </c>
      <c r="BH15" s="47" t="str">
        <f t="shared" si="55"/>
        <v/>
      </c>
      <c r="BI15" s="48" t="str">
        <f t="shared" si="56"/>
        <v/>
      </c>
      <c r="BJ15" s="47" t="str">
        <f t="shared" si="57"/>
        <v/>
      </c>
      <c r="BK15" s="48" t="str">
        <f t="shared" si="58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SAYFA'!C21="","",'ANA SAYFA'!C21)</f>
        <v/>
      </c>
      <c r="E16" s="29" t="str">
        <f>IF('ANA SAYFA'!D21="","",'ANA SAYFA'!D21)</f>
        <v/>
      </c>
      <c r="F16" s="30"/>
      <c r="G16" s="30"/>
      <c r="H16" s="31"/>
      <c r="J16" s="46" t="str">
        <f t="shared" si="9"/>
        <v/>
      </c>
      <c r="K16" s="45" t="str">
        <f>IF((COUNTIF(E16,"*SABAH*"))&gt;=1,"//","")</f>
        <v/>
      </c>
      <c r="L16" s="46" t="str">
        <f t="shared" si="11"/>
        <v/>
      </c>
      <c r="M16" s="45" t="str">
        <f t="shared" si="12"/>
        <v/>
      </c>
      <c r="N16" s="46" t="str">
        <f t="shared" si="13"/>
        <v/>
      </c>
      <c r="O16" s="45" t="str">
        <f t="shared" si="14"/>
        <v/>
      </c>
      <c r="P16" s="46" t="str">
        <f t="shared" si="15"/>
        <v/>
      </c>
      <c r="Q16" s="45" t="str">
        <f t="shared" si="16"/>
        <v/>
      </c>
      <c r="R16" s="46" t="str">
        <f t="shared" si="17"/>
        <v/>
      </c>
      <c r="S16" s="45" t="str">
        <f t="shared" si="18"/>
        <v/>
      </c>
      <c r="T16" s="1"/>
      <c r="U16" s="46" t="str">
        <f t="shared" si="19"/>
        <v/>
      </c>
      <c r="V16" s="45" t="str">
        <f t="shared" si="20"/>
        <v/>
      </c>
      <c r="W16" s="46" t="str">
        <f t="shared" si="21"/>
        <v/>
      </c>
      <c r="X16" s="45" t="str">
        <f t="shared" si="22"/>
        <v/>
      </c>
      <c r="Y16" s="46" t="str">
        <f t="shared" si="23"/>
        <v/>
      </c>
      <c r="Z16" s="45" t="str">
        <f t="shared" si="24"/>
        <v/>
      </c>
      <c r="AA16" s="46" t="str">
        <f t="shared" si="25"/>
        <v/>
      </c>
      <c r="AB16" s="45" t="str">
        <f t="shared" si="26"/>
        <v/>
      </c>
      <c r="AC16" s="46" t="str">
        <f t="shared" si="27"/>
        <v/>
      </c>
      <c r="AD16" s="45" t="str">
        <f t="shared" si="28"/>
        <v/>
      </c>
      <c r="AE16" s="1"/>
      <c r="AF16" s="46" t="str">
        <f t="shared" si="29"/>
        <v/>
      </c>
      <c r="AG16" s="45" t="str">
        <f t="shared" si="30"/>
        <v/>
      </c>
      <c r="AH16" s="46" t="str">
        <f t="shared" si="31"/>
        <v/>
      </c>
      <c r="AI16" s="45" t="str">
        <f t="shared" si="32"/>
        <v/>
      </c>
      <c r="AJ16" s="46" t="str">
        <f t="shared" si="33"/>
        <v/>
      </c>
      <c r="AK16" s="45" t="str">
        <f t="shared" si="34"/>
        <v/>
      </c>
      <c r="AL16" s="46" t="str">
        <f t="shared" si="35"/>
        <v/>
      </c>
      <c r="AM16" s="45" t="str">
        <f t="shared" si="36"/>
        <v/>
      </c>
      <c r="AN16" s="46" t="str">
        <f t="shared" si="37"/>
        <v/>
      </c>
      <c r="AO16" s="45" t="str">
        <f t="shared" si="38"/>
        <v/>
      </c>
      <c r="AP16" s="1"/>
      <c r="AQ16" s="46" t="str">
        <f t="shared" si="39"/>
        <v/>
      </c>
      <c r="AR16" s="45" t="str">
        <f t="shared" si="40"/>
        <v/>
      </c>
      <c r="AS16" s="46" t="str">
        <f t="shared" si="41"/>
        <v/>
      </c>
      <c r="AT16" s="45" t="str">
        <f t="shared" si="42"/>
        <v/>
      </c>
      <c r="AU16" s="46" t="str">
        <f t="shared" si="43"/>
        <v/>
      </c>
      <c r="AV16" s="45" t="str">
        <f t="shared" si="44"/>
        <v/>
      </c>
      <c r="AW16" s="46" t="str">
        <f t="shared" si="45"/>
        <v/>
      </c>
      <c r="AX16" s="45" t="str">
        <f t="shared" si="46"/>
        <v/>
      </c>
      <c r="AY16" s="46" t="str">
        <f t="shared" si="47"/>
        <v/>
      </c>
      <c r="AZ16" s="45" t="str">
        <f t="shared" si="48"/>
        <v/>
      </c>
      <c r="BA16" s="1"/>
      <c r="BB16" s="46" t="str">
        <f t="shared" si="49"/>
        <v/>
      </c>
      <c r="BC16" s="45" t="str">
        <f t="shared" si="50"/>
        <v/>
      </c>
      <c r="BD16" s="46" t="str">
        <f t="shared" si="51"/>
        <v/>
      </c>
      <c r="BE16" s="45" t="str">
        <f t="shared" si="52"/>
        <v/>
      </c>
      <c r="BF16" s="46" t="str">
        <f t="shared" si="53"/>
        <v/>
      </c>
      <c r="BG16" s="45" t="str">
        <f t="shared" si="54"/>
        <v/>
      </c>
      <c r="BH16" s="46" t="str">
        <f t="shared" si="55"/>
        <v/>
      </c>
      <c r="BI16" s="45" t="str">
        <f t="shared" si="56"/>
        <v/>
      </c>
      <c r="BJ16" s="46" t="str">
        <f t="shared" si="57"/>
        <v/>
      </c>
      <c r="BK16" s="45" t="str">
        <f t="shared" si="58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SAYFA'!C22="","",'ANA SAYFA'!C22)</f>
        <v/>
      </c>
      <c r="E17" s="23" t="str">
        <f>IF('ANA SAYFA'!D22="","",'ANA SAYFA'!D22)</f>
        <v/>
      </c>
      <c r="F17" s="13"/>
      <c r="G17" s="13"/>
      <c r="H17" s="24"/>
      <c r="J17" s="47" t="str">
        <f t="shared" si="9"/>
        <v/>
      </c>
      <c r="K17" s="48" t="str">
        <f t="shared" si="10"/>
        <v/>
      </c>
      <c r="L17" s="47" t="str">
        <f t="shared" si="11"/>
        <v/>
      </c>
      <c r="M17" s="48" t="str">
        <f t="shared" si="12"/>
        <v/>
      </c>
      <c r="N17" s="47" t="str">
        <f t="shared" si="13"/>
        <v/>
      </c>
      <c r="O17" s="48" t="str">
        <f t="shared" si="14"/>
        <v/>
      </c>
      <c r="P17" s="47" t="str">
        <f t="shared" si="15"/>
        <v/>
      </c>
      <c r="Q17" s="48" t="str">
        <f t="shared" si="16"/>
        <v/>
      </c>
      <c r="R17" s="47" t="str">
        <f t="shared" si="17"/>
        <v/>
      </c>
      <c r="S17" s="48" t="str">
        <f t="shared" si="18"/>
        <v/>
      </c>
      <c r="T17" s="1"/>
      <c r="U17" s="47" t="str">
        <f t="shared" si="19"/>
        <v/>
      </c>
      <c r="V17" s="48" t="str">
        <f t="shared" si="20"/>
        <v/>
      </c>
      <c r="W17" s="47" t="str">
        <f t="shared" si="21"/>
        <v/>
      </c>
      <c r="X17" s="48" t="str">
        <f t="shared" si="22"/>
        <v/>
      </c>
      <c r="Y17" s="47" t="str">
        <f t="shared" si="23"/>
        <v/>
      </c>
      <c r="Z17" s="48" t="str">
        <f t="shared" si="24"/>
        <v/>
      </c>
      <c r="AA17" s="47" t="str">
        <f t="shared" si="25"/>
        <v/>
      </c>
      <c r="AB17" s="48" t="str">
        <f t="shared" si="26"/>
        <v/>
      </c>
      <c r="AC17" s="47" t="str">
        <f t="shared" si="27"/>
        <v/>
      </c>
      <c r="AD17" s="48" t="str">
        <f t="shared" si="28"/>
        <v/>
      </c>
      <c r="AE17" s="1"/>
      <c r="AF17" s="47" t="str">
        <f t="shared" si="29"/>
        <v/>
      </c>
      <c r="AG17" s="48" t="str">
        <f t="shared" si="30"/>
        <v/>
      </c>
      <c r="AH17" s="47" t="str">
        <f t="shared" si="31"/>
        <v/>
      </c>
      <c r="AI17" s="48" t="str">
        <f t="shared" si="32"/>
        <v/>
      </c>
      <c r="AJ17" s="47" t="str">
        <f t="shared" si="33"/>
        <v/>
      </c>
      <c r="AK17" s="48" t="str">
        <f t="shared" si="34"/>
        <v/>
      </c>
      <c r="AL17" s="47" t="str">
        <f t="shared" si="35"/>
        <v/>
      </c>
      <c r="AM17" s="48" t="str">
        <f t="shared" si="36"/>
        <v/>
      </c>
      <c r="AN17" s="47" t="str">
        <f t="shared" si="37"/>
        <v/>
      </c>
      <c r="AO17" s="48" t="str">
        <f t="shared" si="38"/>
        <v/>
      </c>
      <c r="AP17" s="1"/>
      <c r="AQ17" s="47" t="str">
        <f t="shared" si="39"/>
        <v/>
      </c>
      <c r="AR17" s="48" t="str">
        <f t="shared" si="40"/>
        <v/>
      </c>
      <c r="AS17" s="47" t="str">
        <f t="shared" si="41"/>
        <v/>
      </c>
      <c r="AT17" s="48" t="str">
        <f t="shared" si="42"/>
        <v/>
      </c>
      <c r="AU17" s="47" t="str">
        <f t="shared" si="43"/>
        <v/>
      </c>
      <c r="AV17" s="48" t="str">
        <f t="shared" si="44"/>
        <v/>
      </c>
      <c r="AW17" s="47" t="str">
        <f t="shared" si="45"/>
        <v/>
      </c>
      <c r="AX17" s="48" t="str">
        <f t="shared" si="46"/>
        <v/>
      </c>
      <c r="AY17" s="47" t="str">
        <f t="shared" si="47"/>
        <v/>
      </c>
      <c r="AZ17" s="48" t="str">
        <f t="shared" si="48"/>
        <v/>
      </c>
      <c r="BA17" s="1"/>
      <c r="BB17" s="47" t="str">
        <f t="shared" si="49"/>
        <v/>
      </c>
      <c r="BC17" s="48" t="str">
        <f t="shared" si="50"/>
        <v/>
      </c>
      <c r="BD17" s="47" t="str">
        <f t="shared" si="51"/>
        <v/>
      </c>
      <c r="BE17" s="48" t="str">
        <f t="shared" si="52"/>
        <v/>
      </c>
      <c r="BF17" s="47" t="str">
        <f t="shared" si="53"/>
        <v/>
      </c>
      <c r="BG17" s="48" t="str">
        <f t="shared" si="54"/>
        <v/>
      </c>
      <c r="BH17" s="47" t="str">
        <f t="shared" si="55"/>
        <v/>
      </c>
      <c r="BI17" s="48" t="str">
        <f t="shared" si="56"/>
        <v/>
      </c>
      <c r="BJ17" s="47" t="str">
        <f t="shared" si="57"/>
        <v/>
      </c>
      <c r="BK17" s="48" t="str">
        <f t="shared" si="58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SAYFA'!C23="","",'ANA SAYFA'!C23)</f>
        <v/>
      </c>
      <c r="E18" s="29" t="str">
        <f>IF('ANA SAYFA'!D23="","",'ANA SAYFA'!D23)</f>
        <v/>
      </c>
      <c r="F18" s="30"/>
      <c r="G18" s="30"/>
      <c r="H18" s="31"/>
      <c r="J18" s="46" t="str">
        <f t="shared" si="9"/>
        <v/>
      </c>
      <c r="K18" s="45" t="str">
        <f t="shared" si="10"/>
        <v/>
      </c>
      <c r="L18" s="46" t="str">
        <f t="shared" si="11"/>
        <v/>
      </c>
      <c r="M18" s="45" t="str">
        <f t="shared" si="12"/>
        <v/>
      </c>
      <c r="N18" s="46" t="str">
        <f t="shared" si="13"/>
        <v/>
      </c>
      <c r="O18" s="45" t="str">
        <f t="shared" si="14"/>
        <v/>
      </c>
      <c r="P18" s="46" t="str">
        <f t="shared" si="15"/>
        <v/>
      </c>
      <c r="Q18" s="45" t="str">
        <f t="shared" si="16"/>
        <v/>
      </c>
      <c r="R18" s="46" t="str">
        <f t="shared" si="17"/>
        <v/>
      </c>
      <c r="S18" s="45" t="str">
        <f t="shared" si="18"/>
        <v/>
      </c>
      <c r="T18" s="1"/>
      <c r="U18" s="46" t="str">
        <f t="shared" si="19"/>
        <v/>
      </c>
      <c r="V18" s="45" t="str">
        <f t="shared" si="20"/>
        <v/>
      </c>
      <c r="W18" s="46" t="str">
        <f t="shared" si="21"/>
        <v/>
      </c>
      <c r="X18" s="45" t="str">
        <f t="shared" si="22"/>
        <v/>
      </c>
      <c r="Y18" s="46" t="str">
        <f t="shared" si="23"/>
        <v/>
      </c>
      <c r="Z18" s="45" t="str">
        <f t="shared" si="24"/>
        <v/>
      </c>
      <c r="AA18" s="46" t="str">
        <f t="shared" si="25"/>
        <v/>
      </c>
      <c r="AB18" s="45" t="str">
        <f t="shared" si="26"/>
        <v/>
      </c>
      <c r="AC18" s="46" t="str">
        <f t="shared" si="27"/>
        <v/>
      </c>
      <c r="AD18" s="45" t="str">
        <f t="shared" si="28"/>
        <v/>
      </c>
      <c r="AE18" s="1"/>
      <c r="AF18" s="46" t="str">
        <f t="shared" si="29"/>
        <v/>
      </c>
      <c r="AG18" s="45" t="str">
        <f t="shared" si="30"/>
        <v/>
      </c>
      <c r="AH18" s="46" t="str">
        <f t="shared" si="31"/>
        <v/>
      </c>
      <c r="AI18" s="45" t="str">
        <f t="shared" si="32"/>
        <v/>
      </c>
      <c r="AJ18" s="46" t="str">
        <f t="shared" si="33"/>
        <v/>
      </c>
      <c r="AK18" s="45" t="str">
        <f t="shared" si="34"/>
        <v/>
      </c>
      <c r="AL18" s="46" t="str">
        <f t="shared" si="35"/>
        <v/>
      </c>
      <c r="AM18" s="45" t="str">
        <f t="shared" si="36"/>
        <v/>
      </c>
      <c r="AN18" s="46" t="str">
        <f t="shared" si="37"/>
        <v/>
      </c>
      <c r="AO18" s="45" t="str">
        <f t="shared" si="38"/>
        <v/>
      </c>
      <c r="AP18" s="1"/>
      <c r="AQ18" s="46" t="str">
        <f t="shared" si="39"/>
        <v/>
      </c>
      <c r="AR18" s="45" t="str">
        <f t="shared" si="40"/>
        <v/>
      </c>
      <c r="AS18" s="46" t="str">
        <f t="shared" si="41"/>
        <v/>
      </c>
      <c r="AT18" s="45" t="str">
        <f t="shared" si="42"/>
        <v/>
      </c>
      <c r="AU18" s="46" t="str">
        <f t="shared" si="43"/>
        <v/>
      </c>
      <c r="AV18" s="45" t="str">
        <f t="shared" si="44"/>
        <v/>
      </c>
      <c r="AW18" s="46" t="str">
        <f t="shared" si="45"/>
        <v/>
      </c>
      <c r="AX18" s="45" t="str">
        <f t="shared" si="46"/>
        <v/>
      </c>
      <c r="AY18" s="46" t="str">
        <f t="shared" si="47"/>
        <v/>
      </c>
      <c r="AZ18" s="45" t="str">
        <f t="shared" si="48"/>
        <v/>
      </c>
      <c r="BA18" s="1"/>
      <c r="BB18" s="46" t="str">
        <f t="shared" si="49"/>
        <v/>
      </c>
      <c r="BC18" s="45" t="str">
        <f t="shared" si="50"/>
        <v/>
      </c>
      <c r="BD18" s="46" t="str">
        <f t="shared" si="51"/>
        <v/>
      </c>
      <c r="BE18" s="45" t="str">
        <f t="shared" si="52"/>
        <v/>
      </c>
      <c r="BF18" s="46" t="str">
        <f t="shared" si="53"/>
        <v/>
      </c>
      <c r="BG18" s="45" t="str">
        <f t="shared" si="54"/>
        <v/>
      </c>
      <c r="BH18" s="46" t="str">
        <f t="shared" si="55"/>
        <v/>
      </c>
      <c r="BI18" s="45" t="str">
        <f t="shared" si="56"/>
        <v/>
      </c>
      <c r="BJ18" s="46" t="str">
        <f t="shared" si="57"/>
        <v/>
      </c>
      <c r="BK18" s="45" t="str">
        <f t="shared" si="58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SAYFA'!C24="","",'ANA SAYFA'!C24)</f>
        <v/>
      </c>
      <c r="E19" s="23" t="str">
        <f>IF('ANA SAYFA'!D24="","",'ANA SAYFA'!D24)</f>
        <v/>
      </c>
      <c r="F19" s="13"/>
      <c r="G19" s="13"/>
      <c r="H19" s="24"/>
      <c r="J19" s="47" t="str">
        <f t="shared" si="9"/>
        <v/>
      </c>
      <c r="K19" s="48" t="str">
        <f t="shared" si="10"/>
        <v/>
      </c>
      <c r="L19" s="47" t="str">
        <f t="shared" si="11"/>
        <v/>
      </c>
      <c r="M19" s="48" t="str">
        <f t="shared" si="12"/>
        <v/>
      </c>
      <c r="N19" s="47" t="str">
        <f t="shared" si="13"/>
        <v/>
      </c>
      <c r="O19" s="48" t="str">
        <f t="shared" si="14"/>
        <v/>
      </c>
      <c r="P19" s="47" t="str">
        <f t="shared" si="15"/>
        <v/>
      </c>
      <c r="Q19" s="48" t="str">
        <f t="shared" si="16"/>
        <v/>
      </c>
      <c r="R19" s="47" t="str">
        <f t="shared" si="17"/>
        <v/>
      </c>
      <c r="S19" s="48" t="str">
        <f t="shared" si="18"/>
        <v/>
      </c>
      <c r="T19" s="1"/>
      <c r="U19" s="47" t="str">
        <f t="shared" si="19"/>
        <v/>
      </c>
      <c r="V19" s="48" t="str">
        <f t="shared" si="20"/>
        <v/>
      </c>
      <c r="W19" s="47" t="str">
        <f t="shared" si="21"/>
        <v/>
      </c>
      <c r="X19" s="48" t="str">
        <f t="shared" si="22"/>
        <v/>
      </c>
      <c r="Y19" s="47" t="str">
        <f t="shared" si="23"/>
        <v/>
      </c>
      <c r="Z19" s="48" t="str">
        <f t="shared" si="24"/>
        <v/>
      </c>
      <c r="AA19" s="47" t="str">
        <f t="shared" si="25"/>
        <v/>
      </c>
      <c r="AB19" s="48" t="str">
        <f t="shared" si="26"/>
        <v/>
      </c>
      <c r="AC19" s="47" t="str">
        <f t="shared" si="27"/>
        <v/>
      </c>
      <c r="AD19" s="48" t="str">
        <f t="shared" si="28"/>
        <v/>
      </c>
      <c r="AE19" s="1"/>
      <c r="AF19" s="47" t="str">
        <f t="shared" si="29"/>
        <v/>
      </c>
      <c r="AG19" s="48" t="str">
        <f t="shared" si="30"/>
        <v/>
      </c>
      <c r="AH19" s="47" t="str">
        <f t="shared" si="31"/>
        <v/>
      </c>
      <c r="AI19" s="48" t="str">
        <f t="shared" si="32"/>
        <v/>
      </c>
      <c r="AJ19" s="47" t="str">
        <f t="shared" si="33"/>
        <v/>
      </c>
      <c r="AK19" s="48" t="str">
        <f t="shared" si="34"/>
        <v/>
      </c>
      <c r="AL19" s="47" t="str">
        <f t="shared" si="35"/>
        <v/>
      </c>
      <c r="AM19" s="48" t="str">
        <f t="shared" si="36"/>
        <v/>
      </c>
      <c r="AN19" s="47" t="str">
        <f t="shared" si="37"/>
        <v/>
      </c>
      <c r="AO19" s="48" t="str">
        <f t="shared" si="38"/>
        <v/>
      </c>
      <c r="AP19" s="1"/>
      <c r="AQ19" s="47" t="str">
        <f t="shared" si="39"/>
        <v/>
      </c>
      <c r="AR19" s="48" t="str">
        <f t="shared" si="40"/>
        <v/>
      </c>
      <c r="AS19" s="47" t="str">
        <f t="shared" si="41"/>
        <v/>
      </c>
      <c r="AT19" s="48" t="str">
        <f t="shared" si="42"/>
        <v/>
      </c>
      <c r="AU19" s="47" t="str">
        <f t="shared" si="43"/>
        <v/>
      </c>
      <c r="AV19" s="48" t="str">
        <f t="shared" si="44"/>
        <v/>
      </c>
      <c r="AW19" s="47" t="str">
        <f t="shared" si="45"/>
        <v/>
      </c>
      <c r="AX19" s="48" t="str">
        <f t="shared" si="46"/>
        <v/>
      </c>
      <c r="AY19" s="47" t="str">
        <f t="shared" si="47"/>
        <v/>
      </c>
      <c r="AZ19" s="48" t="str">
        <f t="shared" si="48"/>
        <v/>
      </c>
      <c r="BA19" s="1"/>
      <c r="BB19" s="47" t="str">
        <f t="shared" si="49"/>
        <v/>
      </c>
      <c r="BC19" s="48" t="str">
        <f t="shared" si="50"/>
        <v/>
      </c>
      <c r="BD19" s="47" t="str">
        <f t="shared" si="51"/>
        <v/>
      </c>
      <c r="BE19" s="48" t="str">
        <f t="shared" si="52"/>
        <v/>
      </c>
      <c r="BF19" s="47" t="str">
        <f t="shared" si="53"/>
        <v/>
      </c>
      <c r="BG19" s="48" t="str">
        <f t="shared" si="54"/>
        <v/>
      </c>
      <c r="BH19" s="47" t="str">
        <f t="shared" si="55"/>
        <v/>
      </c>
      <c r="BI19" s="48" t="str">
        <f t="shared" si="56"/>
        <v/>
      </c>
      <c r="BJ19" s="47" t="str">
        <f t="shared" si="57"/>
        <v/>
      </c>
      <c r="BK19" s="48" t="str">
        <f t="shared" si="58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SAYFA'!C25="","",'ANA SAYFA'!C25)</f>
        <v/>
      </c>
      <c r="E20" s="29" t="str">
        <f>IF('ANA SAYFA'!D25="","",'ANA SAYFA'!D25)</f>
        <v/>
      </c>
      <c r="F20" s="30"/>
      <c r="G20" s="30"/>
      <c r="H20" s="31"/>
      <c r="J20" s="46" t="str">
        <f t="shared" si="9"/>
        <v/>
      </c>
      <c r="K20" s="45" t="str">
        <f t="shared" si="10"/>
        <v/>
      </c>
      <c r="L20" s="46" t="str">
        <f t="shared" si="11"/>
        <v/>
      </c>
      <c r="M20" s="45" t="str">
        <f t="shared" si="12"/>
        <v/>
      </c>
      <c r="N20" s="46" t="str">
        <f t="shared" si="13"/>
        <v/>
      </c>
      <c r="O20" s="45" t="str">
        <f t="shared" si="14"/>
        <v/>
      </c>
      <c r="P20" s="46" t="str">
        <f t="shared" si="15"/>
        <v/>
      </c>
      <c r="Q20" s="45" t="str">
        <f t="shared" si="16"/>
        <v/>
      </c>
      <c r="R20" s="46" t="str">
        <f t="shared" si="17"/>
        <v/>
      </c>
      <c r="S20" s="45" t="str">
        <f t="shared" si="18"/>
        <v/>
      </c>
      <c r="T20" s="1"/>
      <c r="U20" s="46" t="str">
        <f t="shared" si="19"/>
        <v/>
      </c>
      <c r="V20" s="45" t="str">
        <f t="shared" si="20"/>
        <v/>
      </c>
      <c r="W20" s="46" t="str">
        <f t="shared" si="21"/>
        <v/>
      </c>
      <c r="X20" s="45" t="str">
        <f t="shared" si="22"/>
        <v/>
      </c>
      <c r="Y20" s="46" t="str">
        <f t="shared" si="23"/>
        <v/>
      </c>
      <c r="Z20" s="45" t="str">
        <f t="shared" si="24"/>
        <v/>
      </c>
      <c r="AA20" s="46" t="str">
        <f t="shared" si="25"/>
        <v/>
      </c>
      <c r="AB20" s="45" t="str">
        <f t="shared" si="26"/>
        <v/>
      </c>
      <c r="AC20" s="46" t="str">
        <f t="shared" si="27"/>
        <v/>
      </c>
      <c r="AD20" s="45" t="str">
        <f t="shared" si="28"/>
        <v/>
      </c>
      <c r="AE20" s="1"/>
      <c r="AF20" s="46" t="str">
        <f t="shared" si="29"/>
        <v/>
      </c>
      <c r="AG20" s="45" t="str">
        <f t="shared" si="30"/>
        <v/>
      </c>
      <c r="AH20" s="46" t="str">
        <f t="shared" si="31"/>
        <v/>
      </c>
      <c r="AI20" s="45" t="str">
        <f t="shared" si="32"/>
        <v/>
      </c>
      <c r="AJ20" s="46" t="str">
        <f t="shared" si="33"/>
        <v/>
      </c>
      <c r="AK20" s="45" t="str">
        <f t="shared" si="34"/>
        <v/>
      </c>
      <c r="AL20" s="46" t="str">
        <f t="shared" si="35"/>
        <v/>
      </c>
      <c r="AM20" s="45" t="str">
        <f t="shared" si="36"/>
        <v/>
      </c>
      <c r="AN20" s="46" t="str">
        <f t="shared" si="37"/>
        <v/>
      </c>
      <c r="AO20" s="45" t="str">
        <f t="shared" si="38"/>
        <v/>
      </c>
      <c r="AP20" s="1"/>
      <c r="AQ20" s="46" t="str">
        <f t="shared" si="39"/>
        <v/>
      </c>
      <c r="AR20" s="45" t="str">
        <f t="shared" si="40"/>
        <v/>
      </c>
      <c r="AS20" s="46" t="str">
        <f t="shared" si="41"/>
        <v/>
      </c>
      <c r="AT20" s="45" t="str">
        <f t="shared" si="42"/>
        <v/>
      </c>
      <c r="AU20" s="46" t="str">
        <f t="shared" si="43"/>
        <v/>
      </c>
      <c r="AV20" s="45" t="str">
        <f t="shared" si="44"/>
        <v/>
      </c>
      <c r="AW20" s="46" t="str">
        <f t="shared" si="45"/>
        <v/>
      </c>
      <c r="AX20" s="45" t="str">
        <f t="shared" si="46"/>
        <v/>
      </c>
      <c r="AY20" s="46" t="str">
        <f t="shared" si="47"/>
        <v/>
      </c>
      <c r="AZ20" s="45" t="str">
        <f t="shared" si="48"/>
        <v/>
      </c>
      <c r="BA20" s="1"/>
      <c r="BB20" s="46" t="str">
        <f t="shared" si="49"/>
        <v/>
      </c>
      <c r="BC20" s="45" t="str">
        <f t="shared" si="50"/>
        <v/>
      </c>
      <c r="BD20" s="46" t="str">
        <f t="shared" si="51"/>
        <v/>
      </c>
      <c r="BE20" s="45" t="str">
        <f t="shared" si="52"/>
        <v/>
      </c>
      <c r="BF20" s="46" t="str">
        <f t="shared" si="53"/>
        <v/>
      </c>
      <c r="BG20" s="45" t="str">
        <f t="shared" si="54"/>
        <v/>
      </c>
      <c r="BH20" s="46" t="str">
        <f t="shared" si="55"/>
        <v/>
      </c>
      <c r="BI20" s="45" t="str">
        <f t="shared" si="56"/>
        <v/>
      </c>
      <c r="BJ20" s="46" t="str">
        <f t="shared" si="57"/>
        <v/>
      </c>
      <c r="BK20" s="45" t="str">
        <f t="shared" si="58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SAYFA'!C26="","",'ANA SAYFA'!C26)</f>
        <v/>
      </c>
      <c r="E21" s="23" t="str">
        <f>IF('ANA SAYFA'!D26="","",'ANA SAYFA'!D26)</f>
        <v/>
      </c>
      <c r="F21" s="13"/>
      <c r="G21" s="13"/>
      <c r="H21" s="24"/>
      <c r="J21" s="47" t="str">
        <f t="shared" si="9"/>
        <v/>
      </c>
      <c r="K21" s="48" t="str">
        <f t="shared" si="10"/>
        <v/>
      </c>
      <c r="L21" s="47" t="str">
        <f t="shared" si="11"/>
        <v/>
      </c>
      <c r="M21" s="48" t="str">
        <f t="shared" si="12"/>
        <v/>
      </c>
      <c r="N21" s="47" t="str">
        <f t="shared" si="13"/>
        <v/>
      </c>
      <c r="O21" s="48" t="str">
        <f t="shared" si="14"/>
        <v/>
      </c>
      <c r="P21" s="47" t="str">
        <f t="shared" si="15"/>
        <v/>
      </c>
      <c r="Q21" s="48" t="str">
        <f t="shared" si="16"/>
        <v/>
      </c>
      <c r="R21" s="47" t="str">
        <f t="shared" si="17"/>
        <v/>
      </c>
      <c r="S21" s="48" t="str">
        <f t="shared" si="18"/>
        <v/>
      </c>
      <c r="T21" s="1"/>
      <c r="U21" s="47" t="str">
        <f t="shared" si="19"/>
        <v/>
      </c>
      <c r="V21" s="48" t="str">
        <f t="shared" si="20"/>
        <v/>
      </c>
      <c r="W21" s="47" t="str">
        <f t="shared" si="21"/>
        <v/>
      </c>
      <c r="X21" s="48" t="str">
        <f t="shared" si="22"/>
        <v/>
      </c>
      <c r="Y21" s="47" t="str">
        <f t="shared" si="23"/>
        <v/>
      </c>
      <c r="Z21" s="48" t="str">
        <f t="shared" si="24"/>
        <v/>
      </c>
      <c r="AA21" s="47" t="str">
        <f t="shared" si="25"/>
        <v/>
      </c>
      <c r="AB21" s="48" t="str">
        <f t="shared" si="26"/>
        <v/>
      </c>
      <c r="AC21" s="47" t="str">
        <f t="shared" si="27"/>
        <v/>
      </c>
      <c r="AD21" s="48" t="str">
        <f t="shared" si="28"/>
        <v/>
      </c>
      <c r="AE21" s="1"/>
      <c r="AF21" s="47" t="str">
        <f t="shared" si="29"/>
        <v/>
      </c>
      <c r="AG21" s="48" t="str">
        <f t="shared" si="30"/>
        <v/>
      </c>
      <c r="AH21" s="47" t="str">
        <f t="shared" si="31"/>
        <v/>
      </c>
      <c r="AI21" s="48" t="str">
        <f t="shared" si="32"/>
        <v/>
      </c>
      <c r="AJ21" s="47" t="str">
        <f t="shared" si="33"/>
        <v/>
      </c>
      <c r="AK21" s="48" t="str">
        <f t="shared" si="34"/>
        <v/>
      </c>
      <c r="AL21" s="47" t="str">
        <f t="shared" si="35"/>
        <v/>
      </c>
      <c r="AM21" s="48" t="str">
        <f t="shared" si="36"/>
        <v/>
      </c>
      <c r="AN21" s="47" t="str">
        <f t="shared" si="37"/>
        <v/>
      </c>
      <c r="AO21" s="48" t="str">
        <f t="shared" si="38"/>
        <v/>
      </c>
      <c r="AP21" s="1"/>
      <c r="AQ21" s="47" t="str">
        <f t="shared" si="39"/>
        <v/>
      </c>
      <c r="AR21" s="48" t="str">
        <f t="shared" si="40"/>
        <v/>
      </c>
      <c r="AS21" s="47" t="str">
        <f t="shared" si="41"/>
        <v/>
      </c>
      <c r="AT21" s="48" t="str">
        <f t="shared" si="42"/>
        <v/>
      </c>
      <c r="AU21" s="47" t="str">
        <f t="shared" si="43"/>
        <v/>
      </c>
      <c r="AV21" s="48" t="str">
        <f t="shared" si="44"/>
        <v/>
      </c>
      <c r="AW21" s="47" t="str">
        <f t="shared" si="45"/>
        <v/>
      </c>
      <c r="AX21" s="48" t="str">
        <f t="shared" si="46"/>
        <v/>
      </c>
      <c r="AY21" s="47" t="str">
        <f t="shared" si="47"/>
        <v/>
      </c>
      <c r="AZ21" s="48" t="str">
        <f t="shared" si="48"/>
        <v/>
      </c>
      <c r="BA21" s="1"/>
      <c r="BB21" s="47" t="str">
        <f t="shared" si="49"/>
        <v/>
      </c>
      <c r="BC21" s="48" t="str">
        <f t="shared" si="50"/>
        <v/>
      </c>
      <c r="BD21" s="47" t="str">
        <f t="shared" si="51"/>
        <v/>
      </c>
      <c r="BE21" s="48" t="str">
        <f t="shared" si="52"/>
        <v/>
      </c>
      <c r="BF21" s="47" t="str">
        <f t="shared" si="53"/>
        <v/>
      </c>
      <c r="BG21" s="48" t="str">
        <f t="shared" si="54"/>
        <v/>
      </c>
      <c r="BH21" s="47" t="str">
        <f t="shared" si="55"/>
        <v/>
      </c>
      <c r="BI21" s="48" t="str">
        <f t="shared" si="56"/>
        <v/>
      </c>
      <c r="BJ21" s="47" t="str">
        <f t="shared" si="57"/>
        <v/>
      </c>
      <c r="BK21" s="48" t="str">
        <f t="shared" si="58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SAYFA'!C27="","",'ANA SAYFA'!C27)</f>
        <v/>
      </c>
      <c r="E22" s="29" t="str">
        <f>IF('ANA SAYFA'!D27="","",'ANA SAYFA'!D27)</f>
        <v/>
      </c>
      <c r="F22" s="30"/>
      <c r="G22" s="30"/>
      <c r="H22" s="31"/>
      <c r="J22" s="46" t="str">
        <f t="shared" si="9"/>
        <v/>
      </c>
      <c r="K22" s="45" t="str">
        <f t="shared" si="10"/>
        <v/>
      </c>
      <c r="L22" s="46" t="str">
        <f t="shared" si="11"/>
        <v/>
      </c>
      <c r="M22" s="45" t="str">
        <f t="shared" si="12"/>
        <v/>
      </c>
      <c r="N22" s="46" t="str">
        <f t="shared" si="13"/>
        <v/>
      </c>
      <c r="O22" s="45" t="str">
        <f t="shared" si="14"/>
        <v/>
      </c>
      <c r="P22" s="46" t="str">
        <f t="shared" si="15"/>
        <v/>
      </c>
      <c r="Q22" s="45" t="str">
        <f t="shared" si="16"/>
        <v/>
      </c>
      <c r="R22" s="46" t="str">
        <f t="shared" si="17"/>
        <v/>
      </c>
      <c r="S22" s="45" t="str">
        <f t="shared" si="18"/>
        <v/>
      </c>
      <c r="T22" s="1"/>
      <c r="U22" s="46" t="str">
        <f t="shared" si="19"/>
        <v/>
      </c>
      <c r="V22" s="45" t="str">
        <f t="shared" si="20"/>
        <v/>
      </c>
      <c r="W22" s="46" t="str">
        <f t="shared" si="21"/>
        <v/>
      </c>
      <c r="X22" s="45" t="str">
        <f t="shared" si="22"/>
        <v/>
      </c>
      <c r="Y22" s="46" t="str">
        <f t="shared" si="23"/>
        <v/>
      </c>
      <c r="Z22" s="45" t="str">
        <f t="shared" si="24"/>
        <v/>
      </c>
      <c r="AA22" s="46" t="str">
        <f t="shared" si="25"/>
        <v/>
      </c>
      <c r="AB22" s="45" t="str">
        <f t="shared" si="26"/>
        <v/>
      </c>
      <c r="AC22" s="46" t="str">
        <f t="shared" si="27"/>
        <v/>
      </c>
      <c r="AD22" s="45" t="str">
        <f t="shared" si="28"/>
        <v/>
      </c>
      <c r="AE22" s="1"/>
      <c r="AF22" s="46" t="str">
        <f t="shared" si="29"/>
        <v/>
      </c>
      <c r="AG22" s="45" t="str">
        <f t="shared" si="30"/>
        <v/>
      </c>
      <c r="AH22" s="46" t="str">
        <f t="shared" si="31"/>
        <v/>
      </c>
      <c r="AI22" s="45" t="str">
        <f t="shared" si="32"/>
        <v/>
      </c>
      <c r="AJ22" s="46" t="str">
        <f t="shared" si="33"/>
        <v/>
      </c>
      <c r="AK22" s="45" t="str">
        <f t="shared" si="34"/>
        <v/>
      </c>
      <c r="AL22" s="46" t="str">
        <f t="shared" si="35"/>
        <v/>
      </c>
      <c r="AM22" s="45" t="str">
        <f t="shared" si="36"/>
        <v/>
      </c>
      <c r="AN22" s="46" t="str">
        <f t="shared" si="37"/>
        <v/>
      </c>
      <c r="AO22" s="45" t="str">
        <f t="shared" si="38"/>
        <v/>
      </c>
      <c r="AP22" s="1"/>
      <c r="AQ22" s="46" t="str">
        <f t="shared" si="39"/>
        <v/>
      </c>
      <c r="AR22" s="45" t="str">
        <f t="shared" si="40"/>
        <v/>
      </c>
      <c r="AS22" s="46" t="str">
        <f t="shared" si="41"/>
        <v/>
      </c>
      <c r="AT22" s="45" t="str">
        <f t="shared" si="42"/>
        <v/>
      </c>
      <c r="AU22" s="46" t="str">
        <f t="shared" si="43"/>
        <v/>
      </c>
      <c r="AV22" s="45" t="str">
        <f t="shared" si="44"/>
        <v/>
      </c>
      <c r="AW22" s="46" t="str">
        <f t="shared" si="45"/>
        <v/>
      </c>
      <c r="AX22" s="45" t="str">
        <f t="shared" si="46"/>
        <v/>
      </c>
      <c r="AY22" s="46" t="str">
        <f t="shared" si="47"/>
        <v/>
      </c>
      <c r="AZ22" s="45" t="str">
        <f t="shared" si="48"/>
        <v/>
      </c>
      <c r="BA22" s="1"/>
      <c r="BB22" s="46" t="str">
        <f t="shared" si="49"/>
        <v/>
      </c>
      <c r="BC22" s="45" t="str">
        <f t="shared" si="50"/>
        <v/>
      </c>
      <c r="BD22" s="46" t="str">
        <f t="shared" si="51"/>
        <v/>
      </c>
      <c r="BE22" s="45" t="str">
        <f t="shared" si="52"/>
        <v/>
      </c>
      <c r="BF22" s="46" t="str">
        <f t="shared" si="53"/>
        <v/>
      </c>
      <c r="BG22" s="45" t="str">
        <f t="shared" si="54"/>
        <v/>
      </c>
      <c r="BH22" s="46" t="str">
        <f t="shared" si="55"/>
        <v/>
      </c>
      <c r="BI22" s="45" t="str">
        <f t="shared" si="56"/>
        <v/>
      </c>
      <c r="BJ22" s="46" t="str">
        <f t="shared" si="57"/>
        <v/>
      </c>
      <c r="BK22" s="45" t="str">
        <f t="shared" si="58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SAYFA'!C28="","",'ANA SAYFA'!C28)</f>
        <v/>
      </c>
      <c r="E23" s="23" t="str">
        <f>IF('ANA SAYFA'!D28="","",'ANA SAYFA'!D28)</f>
        <v/>
      </c>
      <c r="F23" s="13"/>
      <c r="G23" s="13"/>
      <c r="H23" s="24"/>
      <c r="J23" s="47" t="str">
        <f t="shared" si="9"/>
        <v/>
      </c>
      <c r="K23" s="48" t="str">
        <f t="shared" si="10"/>
        <v/>
      </c>
      <c r="L23" s="47" t="str">
        <f t="shared" si="11"/>
        <v/>
      </c>
      <c r="M23" s="48" t="str">
        <f t="shared" si="12"/>
        <v/>
      </c>
      <c r="N23" s="47" t="str">
        <f t="shared" si="13"/>
        <v/>
      </c>
      <c r="O23" s="48" t="str">
        <f t="shared" si="14"/>
        <v/>
      </c>
      <c r="P23" s="47" t="str">
        <f t="shared" si="15"/>
        <v/>
      </c>
      <c r="Q23" s="48" t="str">
        <f t="shared" si="16"/>
        <v/>
      </c>
      <c r="R23" s="47" t="str">
        <f t="shared" si="17"/>
        <v/>
      </c>
      <c r="S23" s="48" t="str">
        <f t="shared" si="18"/>
        <v/>
      </c>
      <c r="T23" s="1"/>
      <c r="U23" s="47" t="str">
        <f t="shared" si="19"/>
        <v/>
      </c>
      <c r="V23" s="48" t="str">
        <f t="shared" si="20"/>
        <v/>
      </c>
      <c r="W23" s="47" t="str">
        <f t="shared" si="21"/>
        <v/>
      </c>
      <c r="X23" s="48" t="str">
        <f t="shared" si="22"/>
        <v/>
      </c>
      <c r="Y23" s="47" t="str">
        <f t="shared" si="23"/>
        <v/>
      </c>
      <c r="Z23" s="48" t="str">
        <f t="shared" si="24"/>
        <v/>
      </c>
      <c r="AA23" s="47" t="str">
        <f t="shared" si="25"/>
        <v/>
      </c>
      <c r="AB23" s="48" t="str">
        <f t="shared" si="26"/>
        <v/>
      </c>
      <c r="AC23" s="47" t="str">
        <f t="shared" si="27"/>
        <v/>
      </c>
      <c r="AD23" s="48" t="str">
        <f t="shared" si="28"/>
        <v/>
      </c>
      <c r="AE23" s="1"/>
      <c r="AF23" s="47" t="str">
        <f t="shared" si="29"/>
        <v/>
      </c>
      <c r="AG23" s="48" t="str">
        <f t="shared" si="30"/>
        <v/>
      </c>
      <c r="AH23" s="47" t="str">
        <f t="shared" si="31"/>
        <v/>
      </c>
      <c r="AI23" s="48" t="str">
        <f t="shared" si="32"/>
        <v/>
      </c>
      <c r="AJ23" s="47" t="str">
        <f t="shared" si="33"/>
        <v/>
      </c>
      <c r="AK23" s="48" t="str">
        <f t="shared" si="34"/>
        <v/>
      </c>
      <c r="AL23" s="47" t="str">
        <f t="shared" si="35"/>
        <v/>
      </c>
      <c r="AM23" s="48" t="str">
        <f t="shared" si="36"/>
        <v/>
      </c>
      <c r="AN23" s="47" t="str">
        <f t="shared" si="37"/>
        <v/>
      </c>
      <c r="AO23" s="48" t="str">
        <f t="shared" si="38"/>
        <v/>
      </c>
      <c r="AP23" s="1"/>
      <c r="AQ23" s="47" t="str">
        <f t="shared" si="39"/>
        <v/>
      </c>
      <c r="AR23" s="48" t="str">
        <f t="shared" si="40"/>
        <v/>
      </c>
      <c r="AS23" s="47" t="str">
        <f t="shared" si="41"/>
        <v/>
      </c>
      <c r="AT23" s="48" t="str">
        <f t="shared" si="42"/>
        <v/>
      </c>
      <c r="AU23" s="47" t="str">
        <f t="shared" si="43"/>
        <v/>
      </c>
      <c r="AV23" s="48" t="str">
        <f t="shared" si="44"/>
        <v/>
      </c>
      <c r="AW23" s="47" t="str">
        <f t="shared" si="45"/>
        <v/>
      </c>
      <c r="AX23" s="48" t="str">
        <f t="shared" si="46"/>
        <v/>
      </c>
      <c r="AY23" s="47" t="str">
        <f t="shared" si="47"/>
        <v/>
      </c>
      <c r="AZ23" s="48" t="str">
        <f t="shared" si="48"/>
        <v/>
      </c>
      <c r="BA23" s="1"/>
      <c r="BB23" s="47" t="str">
        <f t="shared" si="49"/>
        <v/>
      </c>
      <c r="BC23" s="48" t="str">
        <f t="shared" si="50"/>
        <v/>
      </c>
      <c r="BD23" s="47" t="str">
        <f t="shared" si="51"/>
        <v/>
      </c>
      <c r="BE23" s="48" t="str">
        <f t="shared" si="52"/>
        <v/>
      </c>
      <c r="BF23" s="47" t="str">
        <f t="shared" si="53"/>
        <v/>
      </c>
      <c r="BG23" s="48" t="str">
        <f t="shared" si="54"/>
        <v/>
      </c>
      <c r="BH23" s="47" t="str">
        <f t="shared" si="55"/>
        <v/>
      </c>
      <c r="BI23" s="48" t="str">
        <f t="shared" si="56"/>
        <v/>
      </c>
      <c r="BJ23" s="47" t="str">
        <f t="shared" si="57"/>
        <v/>
      </c>
      <c r="BK23" s="48" t="str">
        <f t="shared" si="58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SAYFA'!C29="","",'ANA SAYFA'!C29)</f>
        <v/>
      </c>
      <c r="E24" s="29" t="str">
        <f>IF('ANA SAYFA'!D29="","",'ANA SAYFA'!D29)</f>
        <v/>
      </c>
      <c r="F24" s="30"/>
      <c r="G24" s="30"/>
      <c r="H24" s="31"/>
      <c r="J24" s="46" t="str">
        <f t="shared" si="9"/>
        <v/>
      </c>
      <c r="K24" s="45" t="str">
        <f t="shared" si="10"/>
        <v/>
      </c>
      <c r="L24" s="46" t="str">
        <f t="shared" si="11"/>
        <v/>
      </c>
      <c r="M24" s="45" t="str">
        <f t="shared" si="12"/>
        <v/>
      </c>
      <c r="N24" s="46" t="str">
        <f t="shared" si="13"/>
        <v/>
      </c>
      <c r="O24" s="45" t="str">
        <f t="shared" si="14"/>
        <v/>
      </c>
      <c r="P24" s="46" t="str">
        <f t="shared" si="15"/>
        <v/>
      </c>
      <c r="Q24" s="45" t="str">
        <f t="shared" si="16"/>
        <v/>
      </c>
      <c r="R24" s="46" t="str">
        <f t="shared" si="17"/>
        <v/>
      </c>
      <c r="S24" s="45" t="str">
        <f t="shared" si="18"/>
        <v/>
      </c>
      <c r="T24" s="1"/>
      <c r="U24" s="46" t="str">
        <f t="shared" si="19"/>
        <v/>
      </c>
      <c r="V24" s="45" t="str">
        <f t="shared" si="20"/>
        <v/>
      </c>
      <c r="W24" s="46" t="str">
        <f t="shared" si="21"/>
        <v/>
      </c>
      <c r="X24" s="45" t="str">
        <f t="shared" si="22"/>
        <v/>
      </c>
      <c r="Y24" s="46" t="str">
        <f t="shared" si="23"/>
        <v/>
      </c>
      <c r="Z24" s="45" t="str">
        <f t="shared" si="24"/>
        <v/>
      </c>
      <c r="AA24" s="46" t="str">
        <f t="shared" si="25"/>
        <v/>
      </c>
      <c r="AB24" s="45" t="str">
        <f t="shared" si="26"/>
        <v/>
      </c>
      <c r="AC24" s="46" t="str">
        <f t="shared" si="27"/>
        <v/>
      </c>
      <c r="AD24" s="45" t="str">
        <f t="shared" si="28"/>
        <v/>
      </c>
      <c r="AE24" s="1"/>
      <c r="AF24" s="46" t="str">
        <f t="shared" si="29"/>
        <v/>
      </c>
      <c r="AG24" s="45" t="str">
        <f t="shared" si="30"/>
        <v/>
      </c>
      <c r="AH24" s="46" t="str">
        <f t="shared" si="31"/>
        <v/>
      </c>
      <c r="AI24" s="45" t="str">
        <f t="shared" si="32"/>
        <v/>
      </c>
      <c r="AJ24" s="46" t="str">
        <f t="shared" si="33"/>
        <v/>
      </c>
      <c r="AK24" s="45" t="str">
        <f t="shared" si="34"/>
        <v/>
      </c>
      <c r="AL24" s="46" t="str">
        <f t="shared" si="35"/>
        <v/>
      </c>
      <c r="AM24" s="45" t="str">
        <f t="shared" si="36"/>
        <v/>
      </c>
      <c r="AN24" s="46" t="str">
        <f t="shared" si="37"/>
        <v/>
      </c>
      <c r="AO24" s="45" t="str">
        <f t="shared" si="38"/>
        <v/>
      </c>
      <c r="AP24" s="1"/>
      <c r="AQ24" s="46" t="str">
        <f t="shared" si="39"/>
        <v/>
      </c>
      <c r="AR24" s="45" t="str">
        <f t="shared" si="40"/>
        <v/>
      </c>
      <c r="AS24" s="46" t="str">
        <f t="shared" si="41"/>
        <v/>
      </c>
      <c r="AT24" s="45" t="str">
        <f t="shared" si="42"/>
        <v/>
      </c>
      <c r="AU24" s="46" t="str">
        <f t="shared" si="43"/>
        <v/>
      </c>
      <c r="AV24" s="45" t="str">
        <f t="shared" si="44"/>
        <v/>
      </c>
      <c r="AW24" s="46" t="str">
        <f t="shared" si="45"/>
        <v/>
      </c>
      <c r="AX24" s="45" t="str">
        <f t="shared" si="46"/>
        <v/>
      </c>
      <c r="AY24" s="46" t="str">
        <f t="shared" si="47"/>
        <v/>
      </c>
      <c r="AZ24" s="45" t="str">
        <f t="shared" si="48"/>
        <v/>
      </c>
      <c r="BA24" s="1"/>
      <c r="BB24" s="46" t="str">
        <f t="shared" si="49"/>
        <v/>
      </c>
      <c r="BC24" s="45" t="str">
        <f t="shared" si="50"/>
        <v/>
      </c>
      <c r="BD24" s="46" t="str">
        <f t="shared" si="51"/>
        <v/>
      </c>
      <c r="BE24" s="45" t="str">
        <f t="shared" si="52"/>
        <v/>
      </c>
      <c r="BF24" s="46" t="str">
        <f t="shared" si="53"/>
        <v/>
      </c>
      <c r="BG24" s="45" t="str">
        <f t="shared" si="54"/>
        <v/>
      </c>
      <c r="BH24" s="46" t="str">
        <f t="shared" si="55"/>
        <v/>
      </c>
      <c r="BI24" s="45" t="str">
        <f t="shared" si="56"/>
        <v/>
      </c>
      <c r="BJ24" s="46" t="str">
        <f t="shared" si="57"/>
        <v/>
      </c>
      <c r="BK24" s="45" t="str">
        <f t="shared" si="58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SAYFA'!C30="","",'ANA SAYFA'!C30)</f>
        <v/>
      </c>
      <c r="E25" s="23" t="str">
        <f>IF('ANA SAYFA'!D30="","",'ANA SAYFA'!D30)</f>
        <v/>
      </c>
      <c r="F25" s="13"/>
      <c r="G25" s="13"/>
      <c r="H25" s="24"/>
      <c r="J25" s="47" t="str">
        <f t="shared" si="9"/>
        <v/>
      </c>
      <c r="K25" s="48" t="str">
        <f t="shared" si="10"/>
        <v/>
      </c>
      <c r="L25" s="47" t="str">
        <f t="shared" si="11"/>
        <v/>
      </c>
      <c r="M25" s="48" t="str">
        <f t="shared" si="12"/>
        <v/>
      </c>
      <c r="N25" s="47" t="str">
        <f t="shared" si="13"/>
        <v/>
      </c>
      <c r="O25" s="48" t="str">
        <f t="shared" si="14"/>
        <v/>
      </c>
      <c r="P25" s="47" t="str">
        <f t="shared" si="15"/>
        <v/>
      </c>
      <c r="Q25" s="48" t="str">
        <f t="shared" si="16"/>
        <v/>
      </c>
      <c r="R25" s="47" t="str">
        <f t="shared" si="17"/>
        <v/>
      </c>
      <c r="S25" s="48" t="str">
        <f t="shared" si="18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>IF((COUNTIF(P25,"*AKŞAM*"))&gt;=1,"//","")</f>
        <v/>
      </c>
      <c r="AG25" s="48" t="str">
        <f>IF((COUNTIF(P25,"*SABAH*"))&gt;=1,"//","")</f>
        <v/>
      </c>
      <c r="AH25" s="47" t="str">
        <f>IF((COUNTIF(P25,"*AKŞAM*"))&gt;=1,"//","")</f>
        <v/>
      </c>
      <c r="AI25" s="48" t="str">
        <f>IF((COUNTIF(P25,"*SABAH*"))&gt;=1,"//","")</f>
        <v/>
      </c>
      <c r="AJ25" s="47" t="str">
        <f>IF((COUNTIF(P25,"*AKŞAM*"))&gt;=1,"//","")</f>
        <v/>
      </c>
      <c r="AK25" s="48" t="str">
        <f>IF((COUNTIF(P25,"*SABAH*"))&gt;=1,"//","")</f>
        <v/>
      </c>
      <c r="AL25" s="47" t="str">
        <f>IF((COUNTIF(P25,"*AKŞAM*"))&gt;=1,"//","")</f>
        <v/>
      </c>
      <c r="AM25" s="48" t="str">
        <f>IF((COUNTIF(P25,"*SABAH*"))&gt;=1,"//","")</f>
        <v/>
      </c>
      <c r="AN25" s="47" t="str">
        <f>IF((COUNTIF(P25,"*AKŞAM*"))&gt;=1,"//","")</f>
        <v/>
      </c>
      <c r="AO25" s="48" t="str">
        <f>IF((COUNTIF(P25,"*SABAH*"))&gt;=1,"//","")</f>
        <v/>
      </c>
      <c r="AP25" s="1"/>
      <c r="AQ25" s="47" t="str">
        <f t="shared" si="39"/>
        <v/>
      </c>
      <c r="AR25" s="48" t="str">
        <f t="shared" si="40"/>
        <v/>
      </c>
      <c r="AS25" s="47" t="str">
        <f t="shared" si="41"/>
        <v/>
      </c>
      <c r="AT25" s="48" t="str">
        <f t="shared" si="42"/>
        <v/>
      </c>
      <c r="AU25" s="47" t="str">
        <f t="shared" si="43"/>
        <v/>
      </c>
      <c r="AV25" s="48" t="str">
        <f t="shared" si="44"/>
        <v/>
      </c>
      <c r="AW25" s="47" t="str">
        <f t="shared" si="45"/>
        <v/>
      </c>
      <c r="AX25" s="48" t="str">
        <f t="shared" si="46"/>
        <v/>
      </c>
      <c r="AY25" s="47" t="str">
        <f t="shared" si="47"/>
        <v/>
      </c>
      <c r="AZ25" s="48" t="str">
        <f t="shared" si="48"/>
        <v/>
      </c>
      <c r="BA25" s="1"/>
      <c r="BB25" s="47" t="str">
        <f t="shared" si="49"/>
        <v/>
      </c>
      <c r="BC25" s="48" t="str">
        <f t="shared" si="50"/>
        <v/>
      </c>
      <c r="BD25" s="47" t="str">
        <f t="shared" si="51"/>
        <v/>
      </c>
      <c r="BE25" s="48" t="str">
        <f t="shared" si="52"/>
        <v/>
      </c>
      <c r="BF25" s="47" t="str">
        <f t="shared" si="53"/>
        <v/>
      </c>
      <c r="BG25" s="48" t="str">
        <f t="shared" si="54"/>
        <v/>
      </c>
      <c r="BH25" s="47" t="str">
        <f t="shared" si="55"/>
        <v/>
      </c>
      <c r="BI25" s="48" t="str">
        <f t="shared" si="56"/>
        <v/>
      </c>
      <c r="BJ25" s="47" t="str">
        <f t="shared" si="57"/>
        <v/>
      </c>
      <c r="BK25" s="48" t="str">
        <f t="shared" si="58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46"/>
      <c r="AG26" s="50"/>
      <c r="AH26" s="146"/>
      <c r="AI26" s="50"/>
      <c r="AJ26" s="146"/>
      <c r="AK26" s="50"/>
      <c r="AL26" s="146"/>
      <c r="AM26" s="50"/>
      <c r="AN26" s="146"/>
      <c r="AO26" s="50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295" t="s">
        <v>44</v>
      </c>
      <c r="D27" s="296"/>
      <c r="E27" s="297"/>
      <c r="F27" s="19"/>
      <c r="G27" s="284" t="s">
        <v>15</v>
      </c>
      <c r="H27" s="21" t="s">
        <v>17</v>
      </c>
      <c r="J27" s="276"/>
      <c r="K27" s="277"/>
      <c r="L27" s="276"/>
      <c r="M27" s="277"/>
      <c r="N27" s="276"/>
      <c r="O27" s="277"/>
      <c r="P27" s="276"/>
      <c r="Q27" s="277"/>
      <c r="R27" s="276"/>
      <c r="S27" s="277"/>
      <c r="T27" s="2"/>
      <c r="U27" s="276"/>
      <c r="V27" s="277"/>
      <c r="W27" s="276"/>
      <c r="X27" s="277"/>
      <c r="Y27" s="276"/>
      <c r="Z27" s="277"/>
      <c r="AA27" s="276"/>
      <c r="AB27" s="277"/>
      <c r="AC27" s="276"/>
      <c r="AD27" s="277"/>
      <c r="AF27" s="293"/>
      <c r="AG27" s="294"/>
      <c r="AH27" s="293"/>
      <c r="AI27" s="294"/>
      <c r="AJ27" s="293"/>
      <c r="AK27" s="294"/>
      <c r="AL27" s="293"/>
      <c r="AM27" s="294"/>
      <c r="AN27" s="293"/>
      <c r="AO27" s="294"/>
      <c r="AQ27" s="276"/>
      <c r="AR27" s="277"/>
      <c r="AS27" s="276"/>
      <c r="AT27" s="277"/>
      <c r="AU27" s="276"/>
      <c r="AV27" s="277"/>
      <c r="AW27" s="276"/>
      <c r="AX27" s="277"/>
      <c r="AY27" s="276"/>
      <c r="AZ27" s="277"/>
      <c r="BB27" s="276"/>
      <c r="BC27" s="277"/>
      <c r="BD27" s="276"/>
      <c r="BE27" s="277"/>
      <c r="BF27" s="276"/>
      <c r="BG27" s="277"/>
      <c r="BH27" s="276"/>
      <c r="BI27" s="277"/>
      <c r="BJ27" s="276"/>
      <c r="BK27" s="277"/>
      <c r="BM27" s="276"/>
      <c r="BN27" s="277"/>
    </row>
    <row r="28" spans="1:66" ht="33.950000000000003" customHeight="1" x14ac:dyDescent="0.2">
      <c r="A28" s="278"/>
      <c r="C28" s="315" t="str">
        <f>IF('ANA SAYFA'!D11="","",'ANA SAYFA'!D11&amp;"                                                                           "&amp;'ANA SAYFA'!D12)</f>
        <v>ŞABAN ASLAN                                                                           0</v>
      </c>
      <c r="D28" s="316"/>
      <c r="E28" s="317"/>
      <c r="F28" s="19"/>
      <c r="G28" s="285"/>
      <c r="H28" s="21" t="s">
        <v>12</v>
      </c>
      <c r="J28" s="276"/>
      <c r="K28" s="277"/>
      <c r="L28" s="276"/>
      <c r="M28" s="277"/>
      <c r="N28" s="276"/>
      <c r="O28" s="277"/>
      <c r="P28" s="276"/>
      <c r="Q28" s="277"/>
      <c r="R28" s="276"/>
      <c r="S28" s="277"/>
      <c r="T28" s="2"/>
      <c r="U28" s="276"/>
      <c r="V28" s="277"/>
      <c r="W28" s="276"/>
      <c r="X28" s="277"/>
      <c r="Y28" s="276"/>
      <c r="Z28" s="277"/>
      <c r="AA28" s="276"/>
      <c r="AB28" s="277"/>
      <c r="AC28" s="276"/>
      <c r="AD28" s="277"/>
      <c r="AF28" s="276"/>
      <c r="AG28" s="277"/>
      <c r="AH28" s="276"/>
      <c r="AI28" s="277"/>
      <c r="AJ28" s="276"/>
      <c r="AK28" s="277"/>
      <c r="AL28" s="276"/>
      <c r="AM28" s="277"/>
      <c r="AN28" s="276"/>
      <c r="AO28" s="277"/>
      <c r="AQ28" s="276"/>
      <c r="AR28" s="277"/>
      <c r="AS28" s="276"/>
      <c r="AT28" s="277"/>
      <c r="AU28" s="276"/>
      <c r="AV28" s="277"/>
      <c r="AW28" s="276"/>
      <c r="AX28" s="277"/>
      <c r="AY28" s="276"/>
      <c r="AZ28" s="277"/>
      <c r="BB28" s="276"/>
      <c r="BC28" s="277"/>
      <c r="BD28" s="276"/>
      <c r="BE28" s="277"/>
      <c r="BF28" s="276"/>
      <c r="BG28" s="277"/>
      <c r="BH28" s="276"/>
      <c r="BI28" s="277"/>
      <c r="BJ28" s="276"/>
      <c r="BK28" s="277"/>
      <c r="BM28" s="276"/>
      <c r="BN28" s="277"/>
    </row>
    <row r="29" spans="1:66" ht="33.950000000000003" customHeight="1" x14ac:dyDescent="0.2">
      <c r="A29" s="278"/>
      <c r="C29" s="318" t="str">
        <f>IF('ANA SAYFA'!D13="","",'ANA SAYFA'!D13)</f>
        <v>38 TY 999</v>
      </c>
      <c r="D29" s="319"/>
      <c r="E29" s="320"/>
      <c r="F29" s="17"/>
      <c r="G29" s="286"/>
      <c r="H29" s="21" t="s">
        <v>9</v>
      </c>
      <c r="J29" s="276"/>
      <c r="K29" s="277"/>
      <c r="L29" s="276"/>
      <c r="M29" s="277"/>
      <c r="N29" s="276"/>
      <c r="O29" s="277"/>
      <c r="P29" s="276"/>
      <c r="Q29" s="277"/>
      <c r="R29" s="276"/>
      <c r="S29" s="277"/>
      <c r="T29" s="2"/>
      <c r="U29" s="276"/>
      <c r="V29" s="277"/>
      <c r="W29" s="276"/>
      <c r="X29" s="277"/>
      <c r="Y29" s="276"/>
      <c r="Z29" s="277"/>
      <c r="AA29" s="276"/>
      <c r="AB29" s="277"/>
      <c r="AC29" s="276"/>
      <c r="AD29" s="277"/>
      <c r="AF29" s="293"/>
      <c r="AG29" s="294"/>
      <c r="AH29" s="293"/>
      <c r="AI29" s="294"/>
      <c r="AJ29" s="293"/>
      <c r="AK29" s="294"/>
      <c r="AL29" s="293"/>
      <c r="AM29" s="294"/>
      <c r="AN29" s="293"/>
      <c r="AO29" s="294"/>
      <c r="AQ29" s="276"/>
      <c r="AR29" s="277"/>
      <c r="AS29" s="276"/>
      <c r="AT29" s="277"/>
      <c r="AU29" s="276"/>
      <c r="AV29" s="277"/>
      <c r="AW29" s="276"/>
      <c r="AX29" s="277"/>
      <c r="AY29" s="276"/>
      <c r="AZ29" s="277"/>
      <c r="BB29" s="276"/>
      <c r="BC29" s="277"/>
      <c r="BD29" s="276"/>
      <c r="BE29" s="277"/>
      <c r="BF29" s="276"/>
      <c r="BG29" s="277"/>
      <c r="BH29" s="276"/>
      <c r="BI29" s="277"/>
      <c r="BJ29" s="276"/>
      <c r="BK29" s="277"/>
      <c r="BM29" s="276"/>
      <c r="BN29" s="277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295" t="s">
        <v>43</v>
      </c>
      <c r="D31" s="296"/>
      <c r="E31" s="297"/>
      <c r="F31" s="19"/>
      <c r="G31" s="284" t="s">
        <v>16</v>
      </c>
      <c r="H31" s="21" t="s">
        <v>18</v>
      </c>
      <c r="J31" s="276"/>
      <c r="K31" s="277"/>
      <c r="L31" s="276"/>
      <c r="M31" s="277"/>
      <c r="N31" s="276"/>
      <c r="O31" s="277"/>
      <c r="P31" s="276"/>
      <c r="Q31" s="277"/>
      <c r="R31" s="276"/>
      <c r="S31" s="277"/>
      <c r="T31" s="2"/>
      <c r="U31" s="276"/>
      <c r="V31" s="277"/>
      <c r="W31" s="276"/>
      <c r="X31" s="277"/>
      <c r="Y31" s="276"/>
      <c r="Z31" s="277"/>
      <c r="AA31" s="276"/>
      <c r="AB31" s="277"/>
      <c r="AC31" s="276"/>
      <c r="AD31" s="277"/>
      <c r="AF31" s="293"/>
      <c r="AG31" s="294"/>
      <c r="AH31" s="293"/>
      <c r="AI31" s="294"/>
      <c r="AJ31" s="293"/>
      <c r="AK31" s="294"/>
      <c r="AL31" s="293"/>
      <c r="AM31" s="294"/>
      <c r="AN31" s="293"/>
      <c r="AO31" s="294"/>
      <c r="AQ31" s="276"/>
      <c r="AR31" s="277"/>
      <c r="AS31" s="276"/>
      <c r="AT31" s="277"/>
      <c r="AU31" s="276"/>
      <c r="AV31" s="277"/>
      <c r="AW31" s="276"/>
      <c r="AX31" s="277"/>
      <c r="AY31" s="276"/>
      <c r="AZ31" s="277"/>
      <c r="BB31" s="276"/>
      <c r="BC31" s="277"/>
      <c r="BD31" s="276"/>
      <c r="BE31" s="277"/>
      <c r="BF31" s="276"/>
      <c r="BG31" s="277"/>
      <c r="BH31" s="276"/>
      <c r="BI31" s="277"/>
      <c r="BJ31" s="276"/>
      <c r="BK31" s="277"/>
      <c r="BM31" s="276"/>
      <c r="BN31" s="277"/>
    </row>
    <row r="32" spans="1:66" ht="33.950000000000003" customHeight="1" x14ac:dyDescent="0.2">
      <c r="A32" s="278"/>
      <c r="C32" s="321" t="str">
        <f>IF('ANA SAYFA'!D10="","",'ANA SAYFA'!D10)</f>
        <v>AYŞEPINAR</v>
      </c>
      <c r="D32" s="322"/>
      <c r="E32" s="323"/>
      <c r="F32" s="19"/>
      <c r="G32" s="285"/>
      <c r="H32" s="21" t="s">
        <v>12</v>
      </c>
      <c r="J32" s="276"/>
      <c r="K32" s="277"/>
      <c r="L32" s="276"/>
      <c r="M32" s="277"/>
      <c r="N32" s="276"/>
      <c r="O32" s="277"/>
      <c r="P32" s="276"/>
      <c r="Q32" s="277"/>
      <c r="R32" s="276"/>
      <c r="S32" s="277"/>
      <c r="T32" s="2"/>
      <c r="U32" s="276"/>
      <c r="V32" s="277"/>
      <c r="W32" s="276"/>
      <c r="X32" s="277"/>
      <c r="Y32" s="276"/>
      <c r="Z32" s="277"/>
      <c r="AA32" s="276"/>
      <c r="AB32" s="277"/>
      <c r="AC32" s="276"/>
      <c r="AD32" s="277"/>
      <c r="AF32" s="293"/>
      <c r="AG32" s="294"/>
      <c r="AH32" s="293"/>
      <c r="AI32" s="294"/>
      <c r="AJ32" s="293"/>
      <c r="AK32" s="294"/>
      <c r="AL32" s="293"/>
      <c r="AM32" s="294"/>
      <c r="AN32" s="293"/>
      <c r="AO32" s="294"/>
      <c r="AQ32" s="276"/>
      <c r="AR32" s="277"/>
      <c r="AS32" s="276"/>
      <c r="AT32" s="277"/>
      <c r="AU32" s="276"/>
      <c r="AV32" s="277"/>
      <c r="AW32" s="276"/>
      <c r="AX32" s="277"/>
      <c r="AY32" s="276"/>
      <c r="AZ32" s="277"/>
      <c r="BB32" s="276"/>
      <c r="BC32" s="277"/>
      <c r="BD32" s="276"/>
      <c r="BE32" s="277"/>
      <c r="BF32" s="276"/>
      <c r="BG32" s="277"/>
      <c r="BH32" s="276"/>
      <c r="BI32" s="277"/>
      <c r="BJ32" s="276"/>
      <c r="BK32" s="277"/>
      <c r="BM32" s="276"/>
      <c r="BN32" s="277"/>
    </row>
    <row r="33" spans="1:66" ht="33.950000000000003" customHeight="1" x14ac:dyDescent="0.2">
      <c r="A33" s="278"/>
      <c r="C33" s="318"/>
      <c r="D33" s="319"/>
      <c r="E33" s="320"/>
      <c r="F33" s="17"/>
      <c r="G33" s="286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93"/>
      <c r="AG33" s="294"/>
      <c r="AH33" s="293"/>
      <c r="AI33" s="294"/>
      <c r="AJ33" s="293"/>
      <c r="AK33" s="294"/>
      <c r="AL33" s="293"/>
      <c r="AM33" s="294"/>
      <c r="AN33" s="293"/>
      <c r="AO33" s="294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1">
    <mergeCell ref="R5:S5"/>
    <mergeCell ref="AQ5:AR5"/>
    <mergeCell ref="AN5:AO5"/>
    <mergeCell ref="AL5:AM5"/>
    <mergeCell ref="AJ5:AK5"/>
    <mergeCell ref="AH5:AI5"/>
    <mergeCell ref="AF5:AG5"/>
    <mergeCell ref="Y5:Z5"/>
    <mergeCell ref="W5:X5"/>
    <mergeCell ref="U5:V5"/>
    <mergeCell ref="BJ5:BK5"/>
    <mergeCell ref="BH5:BI5"/>
    <mergeCell ref="BF5:BG5"/>
    <mergeCell ref="BD5:BE5"/>
    <mergeCell ref="BB5:BC5"/>
    <mergeCell ref="AY5:AZ5"/>
    <mergeCell ref="AW5:AX5"/>
    <mergeCell ref="AU5:AV5"/>
    <mergeCell ref="AS5:AT5"/>
    <mergeCell ref="C28:E28"/>
    <mergeCell ref="C29:E29"/>
    <mergeCell ref="C32:E33"/>
    <mergeCell ref="J5:K5"/>
    <mergeCell ref="L5:M5"/>
    <mergeCell ref="N5:O5"/>
    <mergeCell ref="P5:Q5"/>
    <mergeCell ref="AA5:AB5"/>
    <mergeCell ref="AC5:AD5"/>
    <mergeCell ref="U6:V8"/>
    <mergeCell ref="W6:X8"/>
    <mergeCell ref="Y6:Z8"/>
    <mergeCell ref="J6:K8"/>
    <mergeCell ref="L6:M8"/>
    <mergeCell ref="N6:O8"/>
    <mergeCell ref="P6:Q8"/>
    <mergeCell ref="R6:S8"/>
    <mergeCell ref="AC27:AD27"/>
    <mergeCell ref="J28:K28"/>
    <mergeCell ref="L28:M28"/>
    <mergeCell ref="N28:O28"/>
    <mergeCell ref="P28:Q28"/>
    <mergeCell ref="R28:S28"/>
    <mergeCell ref="U28:V28"/>
    <mergeCell ref="L2:AP2"/>
    <mergeCell ref="L3:AP3"/>
    <mergeCell ref="BB3:BE3"/>
    <mergeCell ref="BF3:BK3"/>
    <mergeCell ref="BH6:BI8"/>
    <mergeCell ref="BJ6:BK8"/>
    <mergeCell ref="C7:H7"/>
    <mergeCell ref="C8:C9"/>
    <mergeCell ref="D8:D9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AA6:AB8"/>
    <mergeCell ref="AC6:AD8"/>
    <mergeCell ref="AF6:AG8"/>
    <mergeCell ref="J27:K27"/>
    <mergeCell ref="L27:M27"/>
    <mergeCell ref="N27:O27"/>
    <mergeCell ref="P27:Q27"/>
    <mergeCell ref="R27:S27"/>
    <mergeCell ref="U27:V27"/>
    <mergeCell ref="AW27:AX27"/>
    <mergeCell ref="AY27:AZ27"/>
    <mergeCell ref="BB27:BC27"/>
    <mergeCell ref="AJ27:AK27"/>
    <mergeCell ref="AL27:AM27"/>
    <mergeCell ref="AN27:AO27"/>
    <mergeCell ref="AQ27:AR27"/>
    <mergeCell ref="AS27:AT27"/>
    <mergeCell ref="AU27:AV27"/>
    <mergeCell ref="W27:X27"/>
    <mergeCell ref="Y27:Z27"/>
    <mergeCell ref="AA27:AB27"/>
    <mergeCell ref="BH29:BI29"/>
    <mergeCell ref="BJ29:BK29"/>
    <mergeCell ref="BB29:BC29"/>
    <mergeCell ref="BD28:BE28"/>
    <mergeCell ref="BF28:BG28"/>
    <mergeCell ref="BH28:BI28"/>
    <mergeCell ref="AF27:AG27"/>
    <mergeCell ref="AH27:AI27"/>
    <mergeCell ref="BD27:BE27"/>
    <mergeCell ref="BF27:BG27"/>
    <mergeCell ref="BH27:BI27"/>
    <mergeCell ref="BB28:BC28"/>
    <mergeCell ref="BJ27:BK27"/>
    <mergeCell ref="AY28:AZ28"/>
    <mergeCell ref="AS28:AT28"/>
    <mergeCell ref="AU28:AV28"/>
    <mergeCell ref="AW28:AX28"/>
    <mergeCell ref="AA28:AB28"/>
    <mergeCell ref="AC28:AD28"/>
    <mergeCell ref="AN29:AO29"/>
    <mergeCell ref="AQ29:AR29"/>
    <mergeCell ref="J29:K29"/>
    <mergeCell ref="L29:M29"/>
    <mergeCell ref="N29:O29"/>
    <mergeCell ref="P29:Q29"/>
    <mergeCell ref="AQ28:AR28"/>
    <mergeCell ref="R29:S29"/>
    <mergeCell ref="W28:X28"/>
    <mergeCell ref="Y28:Z28"/>
    <mergeCell ref="AJ29:AK29"/>
    <mergeCell ref="AL29:AM29"/>
    <mergeCell ref="AF28:AG28"/>
    <mergeCell ref="AH28:AI28"/>
    <mergeCell ref="AJ28:AK28"/>
    <mergeCell ref="AL28:AM28"/>
    <mergeCell ref="AN28:AO28"/>
    <mergeCell ref="L32:M32"/>
    <mergeCell ref="N32:O32"/>
    <mergeCell ref="P32:Q32"/>
    <mergeCell ref="R32:S32"/>
    <mergeCell ref="U32:V32"/>
    <mergeCell ref="W32:X32"/>
    <mergeCell ref="AH31:AI31"/>
    <mergeCell ref="AJ31:AK31"/>
    <mergeCell ref="AL31:AM31"/>
    <mergeCell ref="Y31:Z31"/>
    <mergeCell ref="AA31:AB31"/>
    <mergeCell ref="AC31:AD31"/>
    <mergeCell ref="AF31:AG31"/>
    <mergeCell ref="AU31:AV31"/>
    <mergeCell ref="AW31:AX31"/>
    <mergeCell ref="AY31:AZ31"/>
    <mergeCell ref="BD31:BE31"/>
    <mergeCell ref="BF31:BG31"/>
    <mergeCell ref="AS29:AT29"/>
    <mergeCell ref="AU29:AV29"/>
    <mergeCell ref="AW29:AX29"/>
    <mergeCell ref="AY29:AZ29"/>
    <mergeCell ref="BB31:BC31"/>
    <mergeCell ref="BF29:BG29"/>
    <mergeCell ref="AN31:AO31"/>
    <mergeCell ref="AQ31:AR31"/>
    <mergeCell ref="AS31:AT31"/>
    <mergeCell ref="BJ28:BK28"/>
    <mergeCell ref="E37:P37"/>
    <mergeCell ref="AL37:BI37"/>
    <mergeCell ref="E38:P38"/>
    <mergeCell ref="AL38:BI38"/>
    <mergeCell ref="AU33:AV33"/>
    <mergeCell ref="AW33:AX33"/>
    <mergeCell ref="AY33:AZ33"/>
    <mergeCell ref="BB33:BC33"/>
    <mergeCell ref="BD33:BE33"/>
    <mergeCell ref="BF33:BG33"/>
    <mergeCell ref="AH33:AI33"/>
    <mergeCell ref="AJ33:AK33"/>
    <mergeCell ref="AL33:AM33"/>
    <mergeCell ref="AN33:AO33"/>
    <mergeCell ref="AQ33:AR33"/>
    <mergeCell ref="AS33:AT33"/>
    <mergeCell ref="U33:V33"/>
    <mergeCell ref="W33:X33"/>
    <mergeCell ref="BH31:BI31"/>
    <mergeCell ref="BJ31:BK31"/>
    <mergeCell ref="C27:E27"/>
    <mergeCell ref="C31:E31"/>
    <mergeCell ref="F5:H5"/>
    <mergeCell ref="C5:E5"/>
    <mergeCell ref="Y32:Z32"/>
    <mergeCell ref="AA32:AB32"/>
    <mergeCell ref="AC32:AD32"/>
    <mergeCell ref="AF32:AG32"/>
    <mergeCell ref="AH32:AI32"/>
    <mergeCell ref="AF29:AG29"/>
    <mergeCell ref="AH29:AI29"/>
    <mergeCell ref="J31:K31"/>
    <mergeCell ref="L31:M31"/>
    <mergeCell ref="N31:O31"/>
    <mergeCell ref="P31:Q31"/>
    <mergeCell ref="R31:S31"/>
    <mergeCell ref="U31:V31"/>
    <mergeCell ref="W31:X31"/>
    <mergeCell ref="J32:K32"/>
    <mergeCell ref="U29:V29"/>
    <mergeCell ref="W29:X29"/>
    <mergeCell ref="Y29:Z29"/>
    <mergeCell ref="AA29:AB29"/>
    <mergeCell ref="AC29:AD29"/>
    <mergeCell ref="BM29:BN29"/>
    <mergeCell ref="BM31:BN31"/>
    <mergeCell ref="BM32:BN32"/>
    <mergeCell ref="BM33:BN33"/>
    <mergeCell ref="Y33:Z33"/>
    <mergeCell ref="AA33:AB33"/>
    <mergeCell ref="AC33:AD33"/>
    <mergeCell ref="AF33:AG33"/>
    <mergeCell ref="J33:K33"/>
    <mergeCell ref="L33:M33"/>
    <mergeCell ref="AJ32:AK32"/>
    <mergeCell ref="BF32:BG32"/>
    <mergeCell ref="BH32:BI32"/>
    <mergeCell ref="BJ32:BK32"/>
    <mergeCell ref="AL32:AM32"/>
    <mergeCell ref="AN32:AO32"/>
    <mergeCell ref="AQ32:AR32"/>
    <mergeCell ref="AS32:AT32"/>
    <mergeCell ref="AU32:AV32"/>
    <mergeCell ref="AW32:AX32"/>
    <mergeCell ref="AY32:AZ32"/>
    <mergeCell ref="BB32:BC32"/>
    <mergeCell ref="BD32:BE32"/>
    <mergeCell ref="BD29:BE29"/>
    <mergeCell ref="BM3:BN5"/>
    <mergeCell ref="BH33:BI33"/>
    <mergeCell ref="BJ33:BK33"/>
    <mergeCell ref="N33:O33"/>
    <mergeCell ref="P33:Q33"/>
    <mergeCell ref="R33:S33"/>
    <mergeCell ref="A28:A30"/>
    <mergeCell ref="A31:A33"/>
    <mergeCell ref="A34:A36"/>
    <mergeCell ref="A4:A7"/>
    <mergeCell ref="A8:A9"/>
    <mergeCell ref="A10:A13"/>
    <mergeCell ref="A14:A16"/>
    <mergeCell ref="A17:A19"/>
    <mergeCell ref="A20:A22"/>
    <mergeCell ref="A23:A25"/>
    <mergeCell ref="A26:A27"/>
    <mergeCell ref="C35:D35"/>
    <mergeCell ref="E35:BN35"/>
    <mergeCell ref="G27:G29"/>
    <mergeCell ref="G31:G33"/>
    <mergeCell ref="BM6:BN8"/>
    <mergeCell ref="BM27:BN27"/>
    <mergeCell ref="BM28:BN28"/>
  </mergeCells>
  <conditionalFormatting sqref="K16">
    <cfRule type="expression" dxfId="35" priority="1">
      <formula>IF((COUNTIF($E$16,"*sabah*"))&gt;=1,"//","")</formula>
    </cfRule>
  </conditionalFormatting>
  <pageMargins left="0" right="0" top="0" bottom="0" header="0" footer="0"/>
  <pageSetup paperSize="9" scale="9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">
    <tabColor rgb="FFFFFF00"/>
  </sheetPr>
  <dimension ref="A1:CR38"/>
  <sheetViews>
    <sheetView showGridLines="0" showRowColHeaders="0" showRuler="0" zoomScale="115" zoomScaleNormal="115" zoomScaleSheetLayoutView="11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SAYFA'!F9="","",'ANA SAYFA'!F9)</f>
        <v>Servis No</v>
      </c>
      <c r="D5" s="326"/>
      <c r="E5" s="326"/>
      <c r="F5" s="326" t="str">
        <f>IF('ANA SAYFA'!H9="","",'ANA SAYFA'!H9)</f>
        <v>2.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333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33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34" t="str">
        <f>IF('ANA SAYFA'!G15="","",'ANA SAYFA'!G15)</f>
        <v>9-ATL</v>
      </c>
      <c r="E10" s="29" t="str">
        <f>IF('ANA SAYFA'!H15="","",'ANA SAYFA'!H15)</f>
        <v>HASAN ÖZKAN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SAYFA'!G16="","",'ANA SAYFA'!G16)</f>
        <v/>
      </c>
      <c r="E11" s="23" t="str">
        <f>IF('ANA SAYFA'!H16="","",'ANA SAYFA'!H16)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SAYFA'!G17="","",'ANA SAYFA'!G17)</f>
        <v/>
      </c>
      <c r="E12" s="29" t="str">
        <f>IF('ANA SAYFA'!H17="","",'ANA SAYFA'!H17)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SAYFA'!G18="","",'ANA SAYFA'!G18)</f>
        <v/>
      </c>
      <c r="E13" s="23" t="str">
        <f>IF('ANA SAYFA'!H18="","",'ANA SAYFA'!H18)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SAYFA'!G19="","",'ANA SAYFA'!G19)</f>
        <v/>
      </c>
      <c r="E14" s="29" t="str">
        <f>IF('ANA SAYFA'!H19="","",'ANA SAYFA'!H19)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SAYFA'!G20="","",'ANA SAYFA'!G20)</f>
        <v/>
      </c>
      <c r="E15" s="23" t="str">
        <f>IF('ANA SAYFA'!H20="","",'ANA SAYFA'!H20)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SAYFA'!G21="","",'ANA SAYFA'!G21)</f>
        <v/>
      </c>
      <c r="E16" s="29" t="str">
        <f>IF('ANA SAYFA'!H21="","",'ANA SAYFA'!H21)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SAYFA'!G22="","",'ANA SAYFA'!G22)</f>
        <v/>
      </c>
      <c r="E17" s="23" t="str">
        <f>IF('ANA SAYFA'!H22="","",'ANA SAYFA'!H22)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1" t="str">
        <f>IF('ANA SAYFA'!G23="","",'ANA SAYFA'!G23)</f>
        <v/>
      </c>
      <c r="E18" s="29" t="str">
        <f>IF('ANA SAYFA'!H23="","",'ANA SAYFA'!H23)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SAYFA'!G24="","",'ANA SAYFA'!G24)</f>
        <v/>
      </c>
      <c r="E19" s="23" t="str">
        <f>IF('ANA SAYFA'!H24="","",'ANA SAYFA'!H24)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SAYFA'!G25="","",'ANA SAYFA'!G25)</f>
        <v/>
      </c>
      <c r="E20" s="29" t="str">
        <f>IF('ANA SAYFA'!H25="","",'ANA SAYFA'!H25)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SAYFA'!G26="","",'ANA SAYFA'!G26)</f>
        <v/>
      </c>
      <c r="E21" s="23" t="str">
        <f>IF('ANA SAYFA'!H26="","",'ANA SAYFA'!H26)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SAYFA'!G27="","",'ANA SAYFA'!G27)</f>
        <v/>
      </c>
      <c r="E22" s="29" t="str">
        <f>IF('ANA SAYFA'!H27="","",'ANA SAYFA'!H27)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SAYFA'!G28="","",'ANA SAYFA'!G28)</f>
        <v/>
      </c>
      <c r="E23" s="23" t="str">
        <f>IF('ANA SAYFA'!H28="","",'ANA SAYFA'!H28)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SAYFA'!G29="","",'ANA SAYFA'!G29)</f>
        <v/>
      </c>
      <c r="E24" s="29" t="str">
        <f>IF('ANA SAYFA'!H29="","",'ANA SAYFA'!H29)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SAYFA'!G30="","",'ANA SAYFA'!G30)</f>
        <v/>
      </c>
      <c r="E25" s="23" t="str">
        <f>IF('ANA SAYFA'!H30="","",'ANA SAYFA'!H30)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str">
        <f>IF('ANA SAYFA'!H11="","",'ANA SAYFA'!H11&amp;"                                                                           "&amp;'ANA SAYFA'!H12)</f>
        <v>0                                                                           0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>
        <f>IF('ANA SAYFA'!H13="","",'ANA SAYFA'!H13)</f>
        <v>0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SAYFA'!H10="","",'ANA SAYFA'!H10)</f>
        <v>AYVAZHACI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34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4">
    <tabColor rgb="FFFFFF00"/>
  </sheetPr>
  <dimension ref="A1:CR38"/>
  <sheetViews>
    <sheetView showGridLines="0" showRowColHeaders="0" showRuler="0" view="pageLayout" zoomScaleNormal="115" zoomScaleSheetLayoutView="100" workbookViewId="0">
      <selection activeCell="H20" sqref="H20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SAYFA'!J9="","",'ANA SAYFA'!J9)</f>
        <v>Servis No</v>
      </c>
      <c r="D5" s="326"/>
      <c r="E5" s="326"/>
      <c r="F5" s="326" t="str">
        <f>IF('ANA SAYFA'!L9="","",'ANA SAYFA'!L9)</f>
        <v>3.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33"/>
      <c r="C10" s="28">
        <v>1</v>
      </c>
      <c r="D10" s="34" t="str">
        <f>IF('ANA SAYFA'!K15="","",'ANA SAYFA'!K15)</f>
        <v/>
      </c>
      <c r="E10" s="49" t="str">
        <f>IF('ANA SAYFA'!L15="","",'ANA SAYFA'!L15)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33"/>
      <c r="C11" s="11">
        <v>2</v>
      </c>
      <c r="D11" s="11" t="str">
        <f>IF('ANA SAYFA'!K16="","",'ANA SAYFA'!K16)</f>
        <v/>
      </c>
      <c r="E11" s="23" t="str">
        <f>IF('ANA SAYFA'!L16="","",'ANA SAYFA'!L16)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33"/>
      <c r="C12" s="34">
        <v>3</v>
      </c>
      <c r="D12" s="34" t="str">
        <f>IF('ANA SAYFA'!K17="","",'ANA SAYFA'!K17)</f>
        <v/>
      </c>
      <c r="E12" s="49" t="str">
        <f>IF('ANA SAYFA'!L17="","",'ANA SAYFA'!L17)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33"/>
      <c r="C13" s="11">
        <v>4</v>
      </c>
      <c r="D13" s="11" t="str">
        <f>IF('ANA SAYFA'!K18="","",'ANA SAYFA'!K18)</f>
        <v/>
      </c>
      <c r="E13" s="23" t="str">
        <f>IF('ANA SAYFA'!L18="","",'ANA SAYFA'!L18)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SAYFA'!K19="","",'ANA SAYFA'!K19)</f>
        <v/>
      </c>
      <c r="E14" s="49" t="str">
        <f>IF('ANA SAYFA'!L19="","",'ANA SAYFA'!L19)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SAYFA'!K20="","",'ANA SAYFA'!K20)</f>
        <v/>
      </c>
      <c r="E15" s="23" t="str">
        <f>IF('ANA SAYFA'!L20="","",'ANA SAYFA'!L20)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SAYFA'!K21="","",'ANA SAYFA'!K21)</f>
        <v/>
      </c>
      <c r="E16" s="29" t="str">
        <f>IF('ANA SAYFA'!L21="","",'ANA SAYFA'!L21)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SAYFA'!K22="","",'ANA SAYFA'!K22)</f>
        <v/>
      </c>
      <c r="E17" s="23" t="str">
        <f>IF('ANA SAYFA'!L22="","",'ANA SAYFA'!L22)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5" t="str">
        <f>IF('ANA SAYFA'!K23="","",'ANA SAYFA'!K23)</f>
        <v/>
      </c>
      <c r="E18" s="36" t="str">
        <f>IF('ANA SAYFA'!L23="","",'ANA SAYFA'!L23)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SAYFA'!K24="","",'ANA SAYFA'!K24)</f>
        <v/>
      </c>
      <c r="E19" s="23" t="str">
        <f>IF('ANA SAYFA'!L24="","",'ANA SAYFA'!L24)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SAYFA'!K25="","",'ANA SAYFA'!K25)</f>
        <v/>
      </c>
      <c r="E20" s="29" t="str">
        <f>IF('ANA SAYFA'!L25="","",'ANA SAYFA'!L25)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SAYFA'!K26="","",'ANA SAYFA'!K26)</f>
        <v/>
      </c>
      <c r="E21" s="23" t="str">
        <f>IF('ANA SAYFA'!L26="","",'ANA SAYFA'!L26)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SAYFA'!K27="","",'ANA SAYFA'!K27)</f>
        <v/>
      </c>
      <c r="E22" s="29" t="str">
        <f>IF('ANA SAYFA'!L27="","",'ANA SAYFA'!L27)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SAYFA'!K28="","",'ANA SAYFA'!K28)</f>
        <v/>
      </c>
      <c r="E23" s="23" t="str">
        <f>IF('ANA SAYFA'!L28="","",'ANA SAYFA'!L28)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SAYFA'!K29="","",'ANA SAYFA'!K29)</f>
        <v/>
      </c>
      <c r="E24" s="29" t="str">
        <f>IF('ANA SAYFA'!L29="","",'ANA SAYFA'!L29)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SAYFA'!K30="","",'ANA SAYFA'!K30)</f>
        <v/>
      </c>
      <c r="E25" s="23" t="str">
        <f>IF('ANA SAYFA'!L30="","",'ANA SAYFA'!L30)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e">
        <f>IF('ANA SAYFA'!L11="","",'ANA SAYFA'!L11&amp;"                                                                           "&amp;'ANA SAYFA'!L12)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SAYFA'!L13="","",'ANA SAYFA'!L13)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SAYFA'!L10="","",'ANA SAYFA'!L10)</f>
        <v>BÜYÜK KÜNYE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33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5">
    <tabColor rgb="FFFFFF00"/>
  </sheetPr>
  <dimension ref="A1:CR38"/>
  <sheetViews>
    <sheetView showGridLines="0" showRowColHeaders="0" showRuler="0" view="pageLayout" zoomScaleNormal="115" zoomScaleSheetLayoutView="100" workbookViewId="0">
      <selection activeCell="AC32" sqref="AC32:AD32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SAYFA'!N9="","",'ANA SAYFA'!N9)</f>
        <v>Servis No</v>
      </c>
      <c r="D5" s="326"/>
      <c r="E5" s="326"/>
      <c r="F5" s="326" t="str">
        <f>IF('ANA SAYFA'!P9="","",'ANA SAYFA'!P9)</f>
        <v>4.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34" t="str">
        <f>IF('ANA SAYFA'!O15="","",'ANA SAYFA'!O15)</f>
        <v/>
      </c>
      <c r="E10" s="29" t="str">
        <f>IF('ANA SAYFA'!P15="","",'ANA SAYFA'!P15)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SAYFA'!O16="","",'ANA SAYFA'!O16)</f>
        <v/>
      </c>
      <c r="E11" s="23" t="str">
        <f>IF('ANA SAYFA'!P16="","",'ANA SAYFA'!P16)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SAYFA'!O17="","",'ANA SAYFA'!O17)</f>
        <v/>
      </c>
      <c r="E12" s="29" t="str">
        <f>IF('ANA SAYFA'!P17="","",'ANA SAYFA'!P17)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SAYFA'!O18="","",'ANA SAYFA'!O18)</f>
        <v/>
      </c>
      <c r="E13" s="23" t="str">
        <f>IF('ANA SAYFA'!P18="","",'ANA SAYFA'!P18)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33"/>
      <c r="C14" s="34">
        <v>5</v>
      </c>
      <c r="D14" s="34" t="str">
        <f>IF('ANA SAYFA'!O19="","",'ANA SAYFA'!O19)</f>
        <v/>
      </c>
      <c r="E14" s="29" t="str">
        <f>IF('ANA SAYFA'!P19="","",'ANA SAYFA'!P19)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33"/>
      <c r="C15" s="11">
        <v>6</v>
      </c>
      <c r="D15" s="11" t="str">
        <f>IF('ANA SAYFA'!O20="","",'ANA SAYFA'!O20)</f>
        <v/>
      </c>
      <c r="E15" s="23" t="str">
        <f>IF('ANA SAYFA'!P20="","",'ANA SAYFA'!P20)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33"/>
      <c r="C16" s="34">
        <v>7</v>
      </c>
      <c r="D16" s="34" t="str">
        <f>IF('ANA SAYFA'!O21="","",'ANA SAYFA'!O21)</f>
        <v/>
      </c>
      <c r="E16" s="29" t="str">
        <f>IF('ANA SAYFA'!P21="","",'ANA SAYFA'!P21)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278"/>
      <c r="C17" s="11">
        <v>8</v>
      </c>
      <c r="D17" s="11" t="str">
        <f>IF('ANA SAYFA'!O22="","",'ANA SAYFA'!O22)</f>
        <v/>
      </c>
      <c r="E17" s="23" t="str">
        <f>IF('ANA SAYFA'!P22="","",'ANA SAYFA'!P22)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278"/>
      <c r="C18" s="34">
        <v>9</v>
      </c>
      <c r="D18" s="34" t="str">
        <f>IF('ANA SAYFA'!O23="","",'ANA SAYFA'!O23)</f>
        <v/>
      </c>
      <c r="E18" s="29" t="str">
        <f>IF('ANA SAYFA'!P23="","",'ANA SAYFA'!P23)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278"/>
      <c r="C19" s="11">
        <v>10</v>
      </c>
      <c r="D19" s="11" t="str">
        <f>IF('ANA SAYFA'!O24="","",'ANA SAYFA'!O24)</f>
        <v/>
      </c>
      <c r="E19" s="23" t="str">
        <f>IF('ANA SAYFA'!P24="","",'ANA SAYFA'!P24)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SAYFA'!O25="","",'ANA SAYFA'!O25)</f>
        <v/>
      </c>
      <c r="E20" s="29" t="str">
        <f>IF('ANA SAYFA'!P25="","",'ANA SAYFA'!P25)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SAYFA'!O26="","",'ANA SAYFA'!O26)</f>
        <v/>
      </c>
      <c r="E21" s="23" t="str">
        <f>IF('ANA SAYFA'!P26="","",'ANA SAYFA'!P26)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SAYFA'!O27="","",'ANA SAYFA'!O27)</f>
        <v/>
      </c>
      <c r="E22" s="29" t="str">
        <f>IF('ANA SAYFA'!P27="","",'ANA SAYFA'!P27)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SAYFA'!O28="","",'ANA SAYFA'!O28)</f>
        <v/>
      </c>
      <c r="E23" s="23" t="str">
        <f>IF('ANA SAYFA'!P28="","",'ANA SAYFA'!P28)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SAYFA'!O29="","",'ANA SAYFA'!O29)</f>
        <v/>
      </c>
      <c r="E24" s="29" t="str">
        <f>IF('ANA SAYFA'!P29="","",'ANA SAYFA'!P29)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SAYFA'!O30="","",'ANA SAYFA'!O30)</f>
        <v/>
      </c>
      <c r="E25" s="23" t="str">
        <f>IF('ANA SAYFA'!P30="","",'ANA SAYFA'!P30)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e">
        <f>IF('ANA SAYFA'!P11="","",'ANA SAYFA'!P11&amp;"                                                                           "&amp;'ANA SAYFA'!P12)</f>
        <v>#N/A</v>
      </c>
      <c r="D28" s="316"/>
      <c r="E28" s="317"/>
      <c r="F28" s="19"/>
      <c r="G28" s="327"/>
      <c r="H28" s="21" t="s">
        <v>12</v>
      </c>
      <c r="J28" s="276"/>
      <c r="K28" s="277"/>
      <c r="L28" s="276"/>
      <c r="M28" s="277"/>
      <c r="N28" s="276"/>
      <c r="O28" s="277"/>
      <c r="P28" s="276"/>
      <c r="Q28" s="277"/>
      <c r="R28" s="276"/>
      <c r="S28" s="277"/>
      <c r="T28" s="2"/>
      <c r="U28" s="276"/>
      <c r="V28" s="277"/>
      <c r="W28" s="276"/>
      <c r="X28" s="277"/>
      <c r="Y28" s="276"/>
      <c r="Z28" s="277"/>
      <c r="AA28" s="276"/>
      <c r="AB28" s="277"/>
      <c r="AC28" s="276"/>
      <c r="AD28" s="277"/>
      <c r="AF28" s="276"/>
      <c r="AG28" s="277"/>
      <c r="AH28" s="276"/>
      <c r="AI28" s="277"/>
      <c r="AJ28" s="276"/>
      <c r="AK28" s="277"/>
      <c r="AL28" s="276"/>
      <c r="AM28" s="277"/>
      <c r="AN28" s="276"/>
      <c r="AO28" s="277"/>
      <c r="AQ28" s="276"/>
      <c r="AR28" s="277"/>
      <c r="AS28" s="276"/>
      <c r="AT28" s="277"/>
      <c r="AU28" s="276"/>
      <c r="AV28" s="277"/>
      <c r="AW28" s="276"/>
      <c r="AX28" s="277"/>
      <c r="AY28" s="276"/>
      <c r="AZ28" s="277"/>
      <c r="BB28" s="276"/>
      <c r="BC28" s="277"/>
      <c r="BD28" s="276"/>
      <c r="BE28" s="277"/>
      <c r="BF28" s="276"/>
      <c r="BG28" s="277"/>
      <c r="BH28" s="276"/>
      <c r="BI28" s="277"/>
      <c r="BJ28" s="276"/>
      <c r="BK28" s="277"/>
      <c r="BM28" s="276"/>
      <c r="BN28" s="277"/>
    </row>
    <row r="29" spans="1:66" ht="33.950000000000003" customHeight="1" x14ac:dyDescent="0.2">
      <c r="A29" s="278"/>
      <c r="C29" s="318" t="e">
        <f>IF('ANA SAYFA'!P13="","",'ANA SAYFA'!P13)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SAYFA'!P10="","",'ANA SAYFA'!P10)</f>
        <v>ÇATALOLUK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32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6">
    <tabColor rgb="FFFFFF00"/>
  </sheetPr>
  <dimension ref="A1:CR38"/>
  <sheetViews>
    <sheetView showGridLines="0" showRowColHeaders="0" showRuler="0" view="pageLayout" zoomScaleNormal="115" zoomScaleSheetLayoutView="100" workbookViewId="0">
      <selection activeCell="H21" sqref="H21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9" t="str">
        <f>IF('ANA SAYFA'!E3="","",'ANA SAYFA'!E3)</f>
        <v>MUAMMER KOCATÜRK MESLEKİ VE TEKNİK ANADOLU LİSESİ</v>
      </c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9" t="s">
        <v>32</v>
      </c>
      <c r="M3" s="299"/>
      <c r="N3" s="299"/>
      <c r="O3" s="299"/>
      <c r="P3" s="299"/>
      <c r="Q3" s="299"/>
      <c r="R3" s="299"/>
      <c r="S3" s="299"/>
      <c r="T3" s="299"/>
      <c r="U3" s="299"/>
      <c r="V3" s="299"/>
      <c r="W3" s="299"/>
      <c r="X3" s="299"/>
      <c r="Y3" s="299"/>
      <c r="Z3" s="299"/>
      <c r="AA3" s="299"/>
      <c r="AB3" s="299"/>
      <c r="AC3" s="299"/>
      <c r="AD3" s="299"/>
      <c r="AE3" s="299"/>
      <c r="AF3" s="299"/>
      <c r="AG3" s="299"/>
      <c r="AH3" s="299"/>
      <c r="AI3" s="299"/>
      <c r="AJ3" s="299"/>
      <c r="AK3" s="299"/>
      <c r="AL3" s="299"/>
      <c r="AM3" s="299"/>
      <c r="AN3" s="299"/>
      <c r="AO3" s="299"/>
      <c r="AP3" s="29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300">
        <f>'ANA SAYFA'!P3</f>
        <v>2024</v>
      </c>
      <c r="BC3" s="300"/>
      <c r="BD3" s="300"/>
      <c r="BE3" s="300"/>
      <c r="BF3" s="300" t="str">
        <f>'ANA SAYFA'!P5</f>
        <v>EYLÜL</v>
      </c>
      <c r="BG3" s="300"/>
      <c r="BH3" s="300"/>
      <c r="BI3" s="300"/>
      <c r="BJ3" s="300"/>
      <c r="BK3" s="300"/>
      <c r="BM3" s="270" t="s">
        <v>41</v>
      </c>
      <c r="BN3" s="271"/>
    </row>
    <row r="4" spans="1:96" ht="5.85" customHeight="1" x14ac:dyDescent="0.2">
      <c r="A4" s="278"/>
      <c r="C4" s="5"/>
      <c r="D4" s="5"/>
      <c r="E4" s="5"/>
      <c r="F4" s="5"/>
      <c r="G4" s="5"/>
      <c r="H4" s="5"/>
      <c r="BM4" s="272"/>
      <c r="BN4" s="273"/>
    </row>
    <row r="5" spans="1:96" ht="15" customHeight="1" x14ac:dyDescent="0.2">
      <c r="A5" s="278"/>
      <c r="C5" s="326" t="str">
        <f>IF('ANA SAYFA'!R9="","",'ANA SAYFA'!R9)</f>
        <v>Servis No</v>
      </c>
      <c r="D5" s="326"/>
      <c r="E5" s="326"/>
      <c r="F5" s="326" t="str">
        <f>IF('ANA SAYFA'!T9="","",'ANA SAYFA'!T9)</f>
        <v>5. Servis</v>
      </c>
      <c r="G5" s="326"/>
      <c r="H5" s="326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274"/>
      <c r="BN5" s="275"/>
    </row>
    <row r="6" spans="1:96" ht="5.85" customHeight="1" x14ac:dyDescent="0.2">
      <c r="A6" s="278"/>
      <c r="C6" s="17"/>
      <c r="D6" s="17"/>
      <c r="E6" s="17"/>
      <c r="F6" s="17"/>
      <c r="G6" s="17"/>
      <c r="H6" s="17"/>
      <c r="J6" s="301">
        <f>'1'!J6:K8</f>
        <v>0</v>
      </c>
      <c r="K6" s="302"/>
      <c r="L6" s="301">
        <f>'1'!L6:M8</f>
        <v>0</v>
      </c>
      <c r="M6" s="302"/>
      <c r="N6" s="301">
        <f>'1'!N6:O8</f>
        <v>0</v>
      </c>
      <c r="O6" s="302"/>
      <c r="P6" s="301">
        <f>'1'!P6:Q8</f>
        <v>0</v>
      </c>
      <c r="Q6" s="302"/>
      <c r="R6" s="301">
        <f>'1'!R6:S8</f>
        <v>1</v>
      </c>
      <c r="S6" s="302"/>
      <c r="U6" s="301">
        <f>'1'!U6:V8</f>
        <v>4</v>
      </c>
      <c r="V6" s="302"/>
      <c r="W6" s="301">
        <f>'1'!W6:X8</f>
        <v>5</v>
      </c>
      <c r="X6" s="302"/>
      <c r="Y6" s="301">
        <f>'1'!Y6:Z8</f>
        <v>6</v>
      </c>
      <c r="Z6" s="302"/>
      <c r="AA6" s="301">
        <f>'1'!AA6:AB8</f>
        <v>7</v>
      </c>
      <c r="AB6" s="302"/>
      <c r="AC6" s="301">
        <f>'1'!AC6:AD8</f>
        <v>8</v>
      </c>
      <c r="AD6" s="302"/>
      <c r="AF6" s="301">
        <f>'1'!AF6:AG8</f>
        <v>11</v>
      </c>
      <c r="AG6" s="302"/>
      <c r="AH6" s="301">
        <f>'1'!AH6:AI8</f>
        <v>12</v>
      </c>
      <c r="AI6" s="302"/>
      <c r="AJ6" s="301">
        <f>'1'!AJ6:AK8</f>
        <v>13</v>
      </c>
      <c r="AK6" s="302"/>
      <c r="AL6" s="301">
        <f>'1'!AL6:AM8</f>
        <v>14</v>
      </c>
      <c r="AM6" s="302"/>
      <c r="AN6" s="301">
        <f>'1'!AN6:AO8</f>
        <v>15</v>
      </c>
      <c r="AO6" s="302"/>
      <c r="AQ6" s="301">
        <f>'1'!AQ6:AR8</f>
        <v>18</v>
      </c>
      <c r="AR6" s="302"/>
      <c r="AS6" s="301">
        <f>'1'!AS6:AT8</f>
        <v>19</v>
      </c>
      <c r="AT6" s="302"/>
      <c r="AU6" s="301">
        <f>'1'!AU6:AV8</f>
        <v>20</v>
      </c>
      <c r="AV6" s="302"/>
      <c r="AW6" s="301">
        <f>'1'!AW6:AX8</f>
        <v>21</v>
      </c>
      <c r="AX6" s="302"/>
      <c r="AY6" s="301">
        <f>'1'!AY6:AZ8</f>
        <v>22</v>
      </c>
      <c r="AZ6" s="302"/>
      <c r="BB6" s="301">
        <f>'1'!BB6:BC8</f>
        <v>25</v>
      </c>
      <c r="BC6" s="302"/>
      <c r="BD6" s="301">
        <f>'1'!BD6:BE8</f>
        <v>26</v>
      </c>
      <c r="BE6" s="302"/>
      <c r="BF6" s="301">
        <f>'1'!BF6:BG8</f>
        <v>27</v>
      </c>
      <c r="BG6" s="302"/>
      <c r="BH6" s="301">
        <f>'1'!BH6:BI8</f>
        <v>28</v>
      </c>
      <c r="BI6" s="302"/>
      <c r="BJ6" s="301">
        <f>'1'!BJ6:BK8</f>
        <v>29</v>
      </c>
      <c r="BK6" s="302"/>
      <c r="BM6" s="329"/>
      <c r="BN6" s="330"/>
    </row>
    <row r="7" spans="1:96" ht="15" customHeight="1" x14ac:dyDescent="0.2">
      <c r="A7" s="278"/>
      <c r="C7" s="326" t="s">
        <v>10</v>
      </c>
      <c r="D7" s="326"/>
      <c r="E7" s="326"/>
      <c r="F7" s="326"/>
      <c r="G7" s="326"/>
      <c r="H7" s="326"/>
      <c r="J7" s="303"/>
      <c r="K7" s="304"/>
      <c r="L7" s="303"/>
      <c r="M7" s="304"/>
      <c r="N7" s="303"/>
      <c r="O7" s="304"/>
      <c r="P7" s="303"/>
      <c r="Q7" s="304"/>
      <c r="R7" s="303"/>
      <c r="S7" s="304"/>
      <c r="U7" s="303"/>
      <c r="V7" s="304"/>
      <c r="W7" s="303"/>
      <c r="X7" s="304"/>
      <c r="Y7" s="303"/>
      <c r="Z7" s="304"/>
      <c r="AA7" s="303"/>
      <c r="AB7" s="304"/>
      <c r="AC7" s="303"/>
      <c r="AD7" s="304"/>
      <c r="AF7" s="303"/>
      <c r="AG7" s="304"/>
      <c r="AH7" s="303"/>
      <c r="AI7" s="304"/>
      <c r="AJ7" s="303"/>
      <c r="AK7" s="304"/>
      <c r="AL7" s="303"/>
      <c r="AM7" s="304"/>
      <c r="AN7" s="303"/>
      <c r="AO7" s="304"/>
      <c r="AQ7" s="303"/>
      <c r="AR7" s="304"/>
      <c r="AS7" s="303"/>
      <c r="AT7" s="304"/>
      <c r="AU7" s="303"/>
      <c r="AV7" s="304"/>
      <c r="AW7" s="303"/>
      <c r="AX7" s="304"/>
      <c r="AY7" s="303"/>
      <c r="AZ7" s="304"/>
      <c r="BB7" s="303"/>
      <c r="BC7" s="304"/>
      <c r="BD7" s="303"/>
      <c r="BE7" s="304"/>
      <c r="BF7" s="303"/>
      <c r="BG7" s="304"/>
      <c r="BH7" s="303"/>
      <c r="BI7" s="304"/>
      <c r="BJ7" s="303"/>
      <c r="BK7" s="304"/>
      <c r="BM7" s="329"/>
      <c r="BN7" s="330"/>
    </row>
    <row r="8" spans="1:96" ht="25.5" customHeight="1" x14ac:dyDescent="0.2">
      <c r="A8" s="278"/>
      <c r="C8" s="307" t="s">
        <v>35</v>
      </c>
      <c r="D8" s="307" t="s">
        <v>0</v>
      </c>
      <c r="E8" s="334" t="s">
        <v>1</v>
      </c>
      <c r="F8" s="335"/>
      <c r="G8" s="335"/>
      <c r="H8" s="336"/>
      <c r="J8" s="305"/>
      <c r="K8" s="306"/>
      <c r="L8" s="305"/>
      <c r="M8" s="306"/>
      <c r="N8" s="305"/>
      <c r="O8" s="306"/>
      <c r="P8" s="305"/>
      <c r="Q8" s="306"/>
      <c r="R8" s="305"/>
      <c r="S8" s="306"/>
      <c r="T8" s="1"/>
      <c r="U8" s="305"/>
      <c r="V8" s="306"/>
      <c r="W8" s="305"/>
      <c r="X8" s="306"/>
      <c r="Y8" s="305"/>
      <c r="Z8" s="306"/>
      <c r="AA8" s="305"/>
      <c r="AB8" s="306"/>
      <c r="AC8" s="305"/>
      <c r="AD8" s="306"/>
      <c r="AE8" s="143"/>
      <c r="AF8" s="305"/>
      <c r="AG8" s="306"/>
      <c r="AH8" s="305"/>
      <c r="AI8" s="306"/>
      <c r="AJ8" s="305"/>
      <c r="AK8" s="306"/>
      <c r="AL8" s="305"/>
      <c r="AM8" s="306"/>
      <c r="AN8" s="305"/>
      <c r="AO8" s="306"/>
      <c r="AP8" s="143"/>
      <c r="AQ8" s="305"/>
      <c r="AR8" s="306"/>
      <c r="AS8" s="305"/>
      <c r="AT8" s="306"/>
      <c r="AU8" s="305"/>
      <c r="AV8" s="306"/>
      <c r="AW8" s="305"/>
      <c r="AX8" s="306"/>
      <c r="AY8" s="305"/>
      <c r="AZ8" s="306"/>
      <c r="BA8" s="143"/>
      <c r="BB8" s="305"/>
      <c r="BC8" s="306"/>
      <c r="BD8" s="305"/>
      <c r="BE8" s="306"/>
      <c r="BF8" s="305"/>
      <c r="BG8" s="306"/>
      <c r="BH8" s="305"/>
      <c r="BI8" s="306"/>
      <c r="BJ8" s="305"/>
      <c r="BK8" s="306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278"/>
      <c r="C9" s="308"/>
      <c r="D9" s="308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278"/>
      <c r="C10" s="28">
        <v>1</v>
      </c>
      <c r="D10" s="28" t="str">
        <f>IF('ANA SAYFA'!S15="","",'ANA SAYFA'!S15)</f>
        <v/>
      </c>
      <c r="E10" s="29" t="str">
        <f>IF('ANA SAYFA'!T15="","",'ANA SAYFA'!T15)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278"/>
      <c r="C11" s="11">
        <v>2</v>
      </c>
      <c r="D11" s="11" t="str">
        <f>IF('ANA SAYFA'!S16="","",'ANA SAYFA'!S16)</f>
        <v/>
      </c>
      <c r="E11" s="23" t="str">
        <f>IF('ANA SAYFA'!T16="","",'ANA SAYFA'!T16)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278"/>
      <c r="C12" s="34">
        <v>3</v>
      </c>
      <c r="D12" s="34" t="str">
        <f>IF('ANA SAYFA'!S17="","",'ANA SAYFA'!S17)</f>
        <v/>
      </c>
      <c r="E12" s="29" t="str">
        <f>IF('ANA SAYFA'!T17="","",'ANA SAYFA'!T17)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278"/>
      <c r="C13" s="11">
        <v>4</v>
      </c>
      <c r="D13" s="11" t="str">
        <f>IF('ANA SAYFA'!S18="","",'ANA SAYFA'!S18)</f>
        <v/>
      </c>
      <c r="E13" s="23" t="str">
        <f>IF('ANA SAYFA'!T18="","",'ANA SAYFA'!T18)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278"/>
      <c r="C14" s="34">
        <v>5</v>
      </c>
      <c r="D14" s="34" t="str">
        <f>IF('ANA SAYFA'!S19="","",'ANA SAYFA'!S19)</f>
        <v/>
      </c>
      <c r="E14" s="29" t="str">
        <f>IF('ANA SAYFA'!T19="","",'ANA SAYFA'!T19)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278"/>
      <c r="C15" s="11">
        <v>6</v>
      </c>
      <c r="D15" s="11" t="str">
        <f>IF('ANA SAYFA'!S20="","",'ANA SAYFA'!S20)</f>
        <v/>
      </c>
      <c r="E15" s="23" t="str">
        <f>IF('ANA SAYFA'!T20="","",'ANA SAYFA'!T20)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278"/>
      <c r="C16" s="34">
        <v>7</v>
      </c>
      <c r="D16" s="34" t="str">
        <f>IF('ANA SAYFA'!S21="","",'ANA SAYFA'!S21)</f>
        <v/>
      </c>
      <c r="E16" s="29" t="str">
        <f>IF('ANA SAYFA'!T21="","",'ANA SAYFA'!T21)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40"/>
      <c r="C17" s="11">
        <v>8</v>
      </c>
      <c r="D17" s="11" t="str">
        <f>IF('ANA SAYFA'!S22="","",'ANA SAYFA'!S22)</f>
        <v/>
      </c>
      <c r="E17" s="23" t="str">
        <f>IF('ANA SAYFA'!T22="","",'ANA SAYFA'!T22)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40"/>
      <c r="C18" s="34">
        <v>9</v>
      </c>
      <c r="D18" s="34" t="str">
        <f>IF('ANA SAYFA'!S23="","",'ANA SAYFA'!S23)</f>
        <v/>
      </c>
      <c r="E18" s="29" t="str">
        <f>IF('ANA SAYFA'!T23="","",'ANA SAYFA'!T23)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40"/>
      <c r="C19" s="11">
        <v>10</v>
      </c>
      <c r="D19" s="11" t="str">
        <f>IF('ANA SAYFA'!S24="","",'ANA SAYFA'!S24)</f>
        <v/>
      </c>
      <c r="E19" s="23" t="str">
        <f>IF('ANA SAYFA'!T24="","",'ANA SAYFA'!T24)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278"/>
      <c r="C20" s="34">
        <v>11</v>
      </c>
      <c r="D20" s="34" t="str">
        <f>IF('ANA SAYFA'!S25="","",'ANA SAYFA'!S25)</f>
        <v/>
      </c>
      <c r="E20" s="29" t="str">
        <f>IF('ANA SAYFA'!T25="","",'ANA SAYFA'!T25)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278"/>
      <c r="C21" s="11">
        <v>12</v>
      </c>
      <c r="D21" s="11" t="str">
        <f>IF('ANA SAYFA'!S26="","",'ANA SAYFA'!S26)</f>
        <v/>
      </c>
      <c r="E21" s="23" t="str">
        <f>IF('ANA SAYFA'!T26="","",'ANA SAYFA'!T26)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278"/>
      <c r="C22" s="34">
        <v>13</v>
      </c>
      <c r="D22" s="34" t="str">
        <f>IF('ANA SAYFA'!S27="","",'ANA SAYFA'!S27)</f>
        <v/>
      </c>
      <c r="E22" s="29" t="str">
        <f>IF('ANA SAYFA'!T27="","",'ANA SAYFA'!T27)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278"/>
      <c r="C23" s="11">
        <v>14</v>
      </c>
      <c r="D23" s="11" t="str">
        <f>IF('ANA SAYFA'!S28="","",'ANA SAYFA'!S28)</f>
        <v/>
      </c>
      <c r="E23" s="23" t="str">
        <f>IF('ANA SAYFA'!T28="","",'ANA SAYFA'!T28)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278"/>
      <c r="C24" s="34">
        <v>15</v>
      </c>
      <c r="D24" s="34" t="str">
        <f>IF('ANA SAYFA'!S29="","",'ANA SAYFA'!S29)</f>
        <v/>
      </c>
      <c r="E24" s="29" t="str">
        <f>IF('ANA SAYFA'!T29="","",'ANA SAYFA'!T29)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278"/>
      <c r="C25" s="11">
        <v>16</v>
      </c>
      <c r="D25" s="11" t="str">
        <f>IF('ANA SAYFA'!S30="","",'ANA SAYFA'!S30)</f>
        <v/>
      </c>
      <c r="E25" s="23" t="str">
        <f>IF('ANA SAYFA'!T30="","",'ANA SAYFA'!T30)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278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278"/>
      <c r="C27" s="326" t="s">
        <v>44</v>
      </c>
      <c r="D27" s="326"/>
      <c r="E27" s="326"/>
      <c r="F27" s="19"/>
      <c r="G27" s="327" t="s">
        <v>15</v>
      </c>
      <c r="H27" s="21" t="s">
        <v>17</v>
      </c>
      <c r="J27" s="301"/>
      <c r="K27" s="302"/>
      <c r="L27" s="301"/>
      <c r="M27" s="302"/>
      <c r="N27" s="301"/>
      <c r="O27" s="302"/>
      <c r="P27" s="301"/>
      <c r="Q27" s="302"/>
      <c r="R27" s="301"/>
      <c r="S27" s="302"/>
      <c r="T27" s="2"/>
      <c r="U27" s="301"/>
      <c r="V27" s="302"/>
      <c r="W27" s="301"/>
      <c r="X27" s="302"/>
      <c r="Y27" s="301"/>
      <c r="Z27" s="302"/>
      <c r="AA27" s="301"/>
      <c r="AB27" s="302"/>
      <c r="AC27" s="301"/>
      <c r="AD27" s="302"/>
      <c r="AF27" s="301"/>
      <c r="AG27" s="302"/>
      <c r="AH27" s="301"/>
      <c r="AI27" s="302"/>
      <c r="AJ27" s="301"/>
      <c r="AK27" s="302"/>
      <c r="AL27" s="301"/>
      <c r="AM27" s="302"/>
      <c r="AN27" s="301"/>
      <c r="AO27" s="302"/>
      <c r="AQ27" s="301"/>
      <c r="AR27" s="302"/>
      <c r="AS27" s="301"/>
      <c r="AT27" s="302"/>
      <c r="AU27" s="301"/>
      <c r="AV27" s="302"/>
      <c r="AW27" s="301"/>
      <c r="AX27" s="302"/>
      <c r="AY27" s="301"/>
      <c r="AZ27" s="302"/>
      <c r="BB27" s="301"/>
      <c r="BC27" s="302"/>
      <c r="BD27" s="301"/>
      <c r="BE27" s="302"/>
      <c r="BF27" s="301"/>
      <c r="BG27" s="302"/>
      <c r="BH27" s="301"/>
      <c r="BI27" s="302"/>
      <c r="BJ27" s="301"/>
      <c r="BK27" s="302"/>
      <c r="BM27" s="301"/>
      <c r="BN27" s="302"/>
    </row>
    <row r="28" spans="1:66" ht="33.950000000000003" customHeight="1" x14ac:dyDescent="0.2">
      <c r="A28" s="278"/>
      <c r="C28" s="315" t="e">
        <f>IF('ANA SAYFA'!T11="","",'ANA SAYFA'!T11&amp;"                                                                           "&amp;'ANA SAYFA'!T12)</f>
        <v>#N/A</v>
      </c>
      <c r="D28" s="316"/>
      <c r="E28" s="317"/>
      <c r="F28" s="19"/>
      <c r="G28" s="327"/>
      <c r="H28" s="21" t="s">
        <v>12</v>
      </c>
      <c r="J28" s="301"/>
      <c r="K28" s="302"/>
      <c r="L28" s="301"/>
      <c r="M28" s="302"/>
      <c r="N28" s="301"/>
      <c r="O28" s="302"/>
      <c r="P28" s="301"/>
      <c r="Q28" s="302"/>
      <c r="R28" s="301"/>
      <c r="S28" s="302"/>
      <c r="T28" s="2"/>
      <c r="U28" s="301"/>
      <c r="V28" s="302"/>
      <c r="W28" s="301"/>
      <c r="X28" s="302"/>
      <c r="Y28" s="301"/>
      <c r="Z28" s="302"/>
      <c r="AA28" s="301"/>
      <c r="AB28" s="302"/>
      <c r="AC28" s="301"/>
      <c r="AD28" s="302"/>
      <c r="AF28" s="301"/>
      <c r="AG28" s="302"/>
      <c r="AH28" s="301"/>
      <c r="AI28" s="302"/>
      <c r="AJ28" s="301"/>
      <c r="AK28" s="302"/>
      <c r="AL28" s="301"/>
      <c r="AM28" s="302"/>
      <c r="AN28" s="301"/>
      <c r="AO28" s="302"/>
      <c r="AQ28" s="301"/>
      <c r="AR28" s="302"/>
      <c r="AS28" s="301"/>
      <c r="AT28" s="302"/>
      <c r="AU28" s="301"/>
      <c r="AV28" s="302"/>
      <c r="AW28" s="301"/>
      <c r="AX28" s="302"/>
      <c r="AY28" s="301"/>
      <c r="AZ28" s="302"/>
      <c r="BB28" s="301"/>
      <c r="BC28" s="302"/>
      <c r="BD28" s="301"/>
      <c r="BE28" s="302"/>
      <c r="BF28" s="301"/>
      <c r="BG28" s="302"/>
      <c r="BH28" s="301"/>
      <c r="BI28" s="302"/>
      <c r="BJ28" s="301"/>
      <c r="BK28" s="302"/>
      <c r="BM28" s="301"/>
      <c r="BN28" s="302"/>
    </row>
    <row r="29" spans="1:66" ht="33.950000000000003" customHeight="1" x14ac:dyDescent="0.2">
      <c r="A29" s="278"/>
      <c r="C29" s="318" t="e">
        <f>IF('ANA SAYFA'!T13="","",'ANA SAYFA'!T13)</f>
        <v>#N/A</v>
      </c>
      <c r="D29" s="319"/>
      <c r="E29" s="320"/>
      <c r="F29" s="17"/>
      <c r="G29" s="327"/>
      <c r="H29" s="21" t="s">
        <v>9</v>
      </c>
      <c r="J29" s="301"/>
      <c r="K29" s="302"/>
      <c r="L29" s="301"/>
      <c r="M29" s="302"/>
      <c r="N29" s="301"/>
      <c r="O29" s="302"/>
      <c r="P29" s="301"/>
      <c r="Q29" s="302"/>
      <c r="R29" s="301"/>
      <c r="S29" s="302"/>
      <c r="T29" s="2"/>
      <c r="U29" s="301"/>
      <c r="V29" s="302"/>
      <c r="W29" s="301"/>
      <c r="X29" s="302"/>
      <c r="Y29" s="301"/>
      <c r="Z29" s="302"/>
      <c r="AA29" s="301"/>
      <c r="AB29" s="302"/>
      <c r="AC29" s="301"/>
      <c r="AD29" s="302"/>
      <c r="AF29" s="301"/>
      <c r="AG29" s="302"/>
      <c r="AH29" s="301"/>
      <c r="AI29" s="302"/>
      <c r="AJ29" s="301"/>
      <c r="AK29" s="302"/>
      <c r="AL29" s="301"/>
      <c r="AM29" s="302"/>
      <c r="AN29" s="301"/>
      <c r="AO29" s="302"/>
      <c r="AQ29" s="301"/>
      <c r="AR29" s="302"/>
      <c r="AS29" s="301"/>
      <c r="AT29" s="302"/>
      <c r="AU29" s="301"/>
      <c r="AV29" s="302"/>
      <c r="AW29" s="301"/>
      <c r="AX29" s="302"/>
      <c r="AY29" s="301"/>
      <c r="AZ29" s="302"/>
      <c r="BB29" s="301"/>
      <c r="BC29" s="302"/>
      <c r="BD29" s="301"/>
      <c r="BE29" s="302"/>
      <c r="BF29" s="301"/>
      <c r="BG29" s="302"/>
      <c r="BH29" s="301"/>
      <c r="BI29" s="302"/>
      <c r="BJ29" s="301"/>
      <c r="BK29" s="302"/>
      <c r="BM29" s="301"/>
      <c r="BN29" s="302"/>
    </row>
    <row r="30" spans="1:66" ht="5.85" customHeight="1" x14ac:dyDescent="0.2">
      <c r="A30" s="278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278"/>
      <c r="C31" s="326" t="s">
        <v>43</v>
      </c>
      <c r="D31" s="326"/>
      <c r="E31" s="326"/>
      <c r="F31" s="19"/>
      <c r="G31" s="327" t="s">
        <v>16</v>
      </c>
      <c r="H31" s="21" t="s">
        <v>18</v>
      </c>
      <c r="J31" s="301"/>
      <c r="K31" s="302"/>
      <c r="L31" s="301"/>
      <c r="M31" s="302"/>
      <c r="N31" s="301"/>
      <c r="O31" s="302"/>
      <c r="P31" s="301"/>
      <c r="Q31" s="302"/>
      <c r="R31" s="301"/>
      <c r="S31" s="302"/>
      <c r="T31" s="2"/>
      <c r="U31" s="301"/>
      <c r="V31" s="302"/>
      <c r="W31" s="301"/>
      <c r="X31" s="302"/>
      <c r="Y31" s="301"/>
      <c r="Z31" s="302"/>
      <c r="AA31" s="301"/>
      <c r="AB31" s="302"/>
      <c r="AC31" s="301"/>
      <c r="AD31" s="302"/>
      <c r="AF31" s="301"/>
      <c r="AG31" s="302"/>
      <c r="AH31" s="301"/>
      <c r="AI31" s="302"/>
      <c r="AJ31" s="301"/>
      <c r="AK31" s="302"/>
      <c r="AL31" s="301"/>
      <c r="AM31" s="302"/>
      <c r="AN31" s="301"/>
      <c r="AO31" s="302"/>
      <c r="AQ31" s="301"/>
      <c r="AR31" s="302"/>
      <c r="AS31" s="301"/>
      <c r="AT31" s="302"/>
      <c r="AU31" s="301"/>
      <c r="AV31" s="302"/>
      <c r="AW31" s="301"/>
      <c r="AX31" s="302"/>
      <c r="AY31" s="301"/>
      <c r="AZ31" s="302"/>
      <c r="BB31" s="301"/>
      <c r="BC31" s="302"/>
      <c r="BD31" s="301"/>
      <c r="BE31" s="302"/>
      <c r="BF31" s="301"/>
      <c r="BG31" s="302"/>
      <c r="BH31" s="301"/>
      <c r="BI31" s="302"/>
      <c r="BJ31" s="301"/>
      <c r="BK31" s="302"/>
      <c r="BM31" s="301"/>
      <c r="BN31" s="302"/>
    </row>
    <row r="32" spans="1:66" ht="33.950000000000003" customHeight="1" x14ac:dyDescent="0.2">
      <c r="A32" s="278"/>
      <c r="C32" s="321" t="str">
        <f>IF('ANA SAYFA'!T10="","",'ANA SAYFA'!T10)</f>
        <v>ÇAYIRÖZÜ</v>
      </c>
      <c r="D32" s="322"/>
      <c r="E32" s="323"/>
      <c r="F32" s="19"/>
      <c r="G32" s="327"/>
      <c r="H32" s="21" t="s">
        <v>12</v>
      </c>
      <c r="J32" s="301"/>
      <c r="K32" s="302"/>
      <c r="L32" s="301"/>
      <c r="M32" s="302"/>
      <c r="N32" s="301"/>
      <c r="O32" s="302"/>
      <c r="P32" s="301"/>
      <c r="Q32" s="302"/>
      <c r="R32" s="301"/>
      <c r="S32" s="302"/>
      <c r="T32" s="2"/>
      <c r="U32" s="301"/>
      <c r="V32" s="302"/>
      <c r="W32" s="301"/>
      <c r="X32" s="302"/>
      <c r="Y32" s="301"/>
      <c r="Z32" s="302"/>
      <c r="AA32" s="301"/>
      <c r="AB32" s="302"/>
      <c r="AC32" s="301"/>
      <c r="AD32" s="302"/>
      <c r="AF32" s="301"/>
      <c r="AG32" s="302"/>
      <c r="AH32" s="301"/>
      <c r="AI32" s="302"/>
      <c r="AJ32" s="301"/>
      <c r="AK32" s="302"/>
      <c r="AL32" s="301"/>
      <c r="AM32" s="302"/>
      <c r="AN32" s="301"/>
      <c r="AO32" s="302"/>
      <c r="AQ32" s="301"/>
      <c r="AR32" s="302"/>
      <c r="AS32" s="301"/>
      <c r="AT32" s="302"/>
      <c r="AU32" s="301"/>
      <c r="AV32" s="302"/>
      <c r="AW32" s="301"/>
      <c r="AX32" s="302"/>
      <c r="AY32" s="301"/>
      <c r="AZ32" s="302"/>
      <c r="BB32" s="301"/>
      <c r="BC32" s="302"/>
      <c r="BD32" s="301"/>
      <c r="BE32" s="302"/>
      <c r="BF32" s="301"/>
      <c r="BG32" s="302"/>
      <c r="BH32" s="301"/>
      <c r="BI32" s="302"/>
      <c r="BJ32" s="301"/>
      <c r="BK32" s="302"/>
      <c r="BM32" s="301"/>
      <c r="BN32" s="302"/>
    </row>
    <row r="33" spans="1:66" ht="33.950000000000003" customHeight="1" x14ac:dyDescent="0.2">
      <c r="A33" s="278"/>
      <c r="C33" s="318"/>
      <c r="D33" s="319"/>
      <c r="E33" s="320"/>
      <c r="F33" s="17"/>
      <c r="G33" s="327"/>
      <c r="H33" s="21" t="s">
        <v>9</v>
      </c>
      <c r="J33" s="276"/>
      <c r="K33" s="277"/>
      <c r="L33" s="276"/>
      <c r="M33" s="277"/>
      <c r="N33" s="276"/>
      <c r="O33" s="277"/>
      <c r="P33" s="276"/>
      <c r="Q33" s="277"/>
      <c r="R33" s="276"/>
      <c r="S33" s="277"/>
      <c r="T33" s="2"/>
      <c r="U33" s="276"/>
      <c r="V33" s="277"/>
      <c r="W33" s="276"/>
      <c r="X33" s="277"/>
      <c r="Y33" s="276"/>
      <c r="Z33" s="277"/>
      <c r="AA33" s="276"/>
      <c r="AB33" s="277"/>
      <c r="AC33" s="276"/>
      <c r="AD33" s="277"/>
      <c r="AF33" s="276"/>
      <c r="AG33" s="277"/>
      <c r="AH33" s="276"/>
      <c r="AI33" s="277"/>
      <c r="AJ33" s="276"/>
      <c r="AK33" s="277"/>
      <c r="AL33" s="276"/>
      <c r="AM33" s="277"/>
      <c r="AN33" s="276"/>
      <c r="AO33" s="277"/>
      <c r="AQ33" s="276"/>
      <c r="AR33" s="277"/>
      <c r="AS33" s="276"/>
      <c r="AT33" s="277"/>
      <c r="AU33" s="276"/>
      <c r="AV33" s="277"/>
      <c r="AW33" s="276"/>
      <c r="AX33" s="277"/>
      <c r="AY33" s="276"/>
      <c r="AZ33" s="277"/>
      <c r="BB33" s="276"/>
      <c r="BC33" s="277"/>
      <c r="BD33" s="276"/>
      <c r="BE33" s="277"/>
      <c r="BF33" s="276"/>
      <c r="BG33" s="277"/>
      <c r="BH33" s="276"/>
      <c r="BI33" s="277"/>
      <c r="BJ33" s="276"/>
      <c r="BK33" s="277"/>
      <c r="BM33" s="276"/>
      <c r="BN33" s="277"/>
    </row>
    <row r="34" spans="1:66" ht="5.85" customHeight="1" x14ac:dyDescent="0.2">
      <c r="A34" s="279"/>
    </row>
    <row r="35" spans="1:66" ht="14.1" customHeight="1" x14ac:dyDescent="0.2">
      <c r="A35" s="279"/>
      <c r="C35" s="276" t="s">
        <v>45</v>
      </c>
      <c r="D35" s="277"/>
      <c r="E35" s="281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2"/>
      <c r="AI35" s="282"/>
      <c r="AJ35" s="282"/>
      <c r="AK35" s="282"/>
      <c r="AL35" s="282"/>
      <c r="AM35" s="282"/>
      <c r="AN35" s="282"/>
      <c r="AO35" s="282"/>
      <c r="AP35" s="282"/>
      <c r="AQ35" s="282"/>
      <c r="AR35" s="282"/>
      <c r="AS35" s="282"/>
      <c r="AT35" s="282"/>
      <c r="AU35" s="282"/>
      <c r="AV35" s="282"/>
      <c r="AW35" s="282"/>
      <c r="AX35" s="282"/>
      <c r="AY35" s="282"/>
      <c r="AZ35" s="282"/>
      <c r="BA35" s="282"/>
      <c r="BB35" s="282"/>
      <c r="BC35" s="282"/>
      <c r="BD35" s="282"/>
      <c r="BE35" s="282"/>
      <c r="BF35" s="282"/>
      <c r="BG35" s="282"/>
      <c r="BH35" s="282"/>
      <c r="BI35" s="282"/>
      <c r="BJ35" s="282"/>
      <c r="BK35" s="282"/>
      <c r="BL35" s="282"/>
      <c r="BM35" s="282"/>
      <c r="BN35" s="283"/>
    </row>
    <row r="36" spans="1:66" ht="17.25" customHeight="1" x14ac:dyDescent="0.2">
      <c r="A36" s="279"/>
    </row>
    <row r="37" spans="1:66" ht="11.25" customHeight="1" x14ac:dyDescent="0.2">
      <c r="A37" s="26"/>
      <c r="E37" s="298" t="str">
        <f>IF('ANA SAYFA'!E4="","",'ANA SAYFA'!E4)</f>
        <v>ÜMİT KILIÇ</v>
      </c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"/>
      <c r="R37" s="2"/>
      <c r="S37" s="2"/>
      <c r="AL37" s="298" t="str">
        <f>IF('ANA SAYFA'!E5="","",'ANA SAYFA'!E5)</f>
        <v>ZAFER ŞAHİN</v>
      </c>
      <c r="AM37" s="298"/>
      <c r="AN37" s="298"/>
      <c r="AO37" s="298"/>
      <c r="AP37" s="298"/>
      <c r="AQ37" s="298"/>
      <c r="AR37" s="298"/>
      <c r="AS37" s="298"/>
      <c r="AT37" s="298"/>
      <c r="AU37" s="298"/>
      <c r="AV37" s="298"/>
      <c r="AW37" s="298"/>
      <c r="AX37" s="298"/>
      <c r="AY37" s="298"/>
      <c r="AZ37" s="298"/>
      <c r="BA37" s="298"/>
      <c r="BB37" s="298"/>
      <c r="BC37" s="298"/>
      <c r="BD37" s="298"/>
      <c r="BE37" s="298"/>
      <c r="BF37" s="298"/>
      <c r="BG37" s="298"/>
      <c r="BH37" s="298"/>
      <c r="BI37" s="298"/>
    </row>
    <row r="38" spans="1:66" ht="11.25" customHeight="1" x14ac:dyDescent="0.2">
      <c r="A38" s="25"/>
      <c r="E38" s="298" t="s">
        <v>13</v>
      </c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7"/>
      <c r="R38" s="7"/>
      <c r="S38" s="7"/>
      <c r="AL38" s="298" t="s">
        <v>14</v>
      </c>
      <c r="AM38" s="298"/>
      <c r="AN38" s="298"/>
      <c r="AO38" s="298"/>
      <c r="AP38" s="298"/>
      <c r="AQ38" s="298"/>
      <c r="AR38" s="298"/>
      <c r="AS38" s="298"/>
      <c r="AT38" s="298"/>
      <c r="AU38" s="298"/>
      <c r="AV38" s="298"/>
      <c r="AW38" s="298"/>
      <c r="AX38" s="298"/>
      <c r="AY38" s="298"/>
      <c r="AZ38" s="298"/>
      <c r="BA38" s="298"/>
      <c r="BB38" s="298"/>
      <c r="BC38" s="298"/>
      <c r="BD38" s="298"/>
      <c r="BE38" s="298"/>
      <c r="BF38" s="298"/>
      <c r="BG38" s="298"/>
      <c r="BH38" s="298"/>
      <c r="BI38" s="298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</mergeCells>
  <conditionalFormatting sqref="K16">
    <cfRule type="expression" dxfId="31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40</vt:i4>
      </vt:variant>
      <vt:variant>
        <vt:lpstr>Adlandırılmış Aralıklar</vt:lpstr>
      </vt:variant>
      <vt:variant>
        <vt:i4>6</vt:i4>
      </vt:variant>
    </vt:vector>
  </HeadingPairs>
  <TitlesOfParts>
    <vt:vector size="46" baseType="lpstr">
      <vt:lpstr>KİLŞİLER</vt:lpstr>
      <vt:lpstr>Sayfa1</vt:lpstr>
      <vt:lpstr>ŞÖFÖR VE SERVİS BİL.</vt:lpstr>
      <vt:lpstr>ANA SAYFA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kontrol listesi</vt:lpstr>
      <vt:lpstr>CalYear</vt:lpstr>
      <vt:lpstr>WeekStart</vt:lpstr>
      <vt:lpstr>'ANA SAYFA'!Yazdırma_Alanı</vt:lpstr>
      <vt:lpstr>KİLŞİLER!Yazdırma_Alanı</vt:lpstr>
      <vt:lpstr>'kontrol listesi'!Yazdırma_Alanı</vt:lpstr>
      <vt:lpstr>'ŞÖFÖR VE SERVİS BİL.'!Yazdırma_Alanı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ÇattepeYardımcıMüdür</dc:creator>
  <cp:lastModifiedBy>Okul</cp:lastModifiedBy>
  <cp:lastPrinted>2024-09-16T14:10:54Z</cp:lastPrinted>
  <dcterms:created xsi:type="dcterms:W3CDTF">2018-09-27T09:13:31Z</dcterms:created>
  <dcterms:modified xsi:type="dcterms:W3CDTF">2024-09-16T14:13:17Z</dcterms:modified>
</cp:coreProperties>
</file>