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8" windowWidth="9528" windowHeight="182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1" i="1"/>
  <c r="F60"/>
  <c r="J60" s="1"/>
  <c r="F59"/>
  <c r="F58"/>
  <c r="K66"/>
  <c r="K65"/>
  <c r="K64"/>
  <c r="K63"/>
  <c r="K62"/>
  <c r="K61"/>
  <c r="K60"/>
  <c r="K59"/>
  <c r="K58"/>
  <c r="F63"/>
  <c r="F64"/>
  <c r="J59"/>
  <c r="J61"/>
  <c r="J62"/>
  <c r="J63"/>
  <c r="J64"/>
  <c r="J65"/>
  <c r="J66"/>
  <c r="J58"/>
  <c r="J49"/>
  <c r="J40"/>
  <c r="J30"/>
  <c r="J16"/>
  <c r="J3"/>
  <c r="F66"/>
  <c r="F65"/>
  <c r="F62"/>
</calcChain>
</file>

<file path=xl/sharedStrings.xml><?xml version="1.0" encoding="utf-8"?>
<sst xmlns="http://schemas.openxmlformats.org/spreadsheetml/2006/main" count="213" uniqueCount="112">
  <si>
    <t>OKUL NO</t>
  </si>
  <si>
    <t>ÖĞRENCİNİN ADI SOYADI</t>
  </si>
  <si>
    <t>BÖLÜMÜ</t>
  </si>
  <si>
    <t>İŞLETME ADI</t>
  </si>
  <si>
    <t>İŞLETME ADRESİ</t>
  </si>
  <si>
    <t>EMİN KÜRKÇÜ</t>
  </si>
  <si>
    <t>MAKİNE  TEKN.  ALANI</t>
  </si>
  <si>
    <t>MUZAFFER KÜRKÇÜ NEW HOLLAND YETKİLİ SERVİSİ</t>
  </si>
  <si>
    <t>YUSUF GÜNEŞ</t>
  </si>
  <si>
    <t>EBUBEKİR PEKER</t>
  </si>
  <si>
    <t>DENER MAKİNE</t>
  </si>
  <si>
    <t>ABDULLAH BABACAN</t>
  </si>
  <si>
    <t>KILIÇ METAL</t>
  </si>
  <si>
    <t>YEŞİLHİSAR</t>
  </si>
  <si>
    <t>YUSUF KILIÇ</t>
  </si>
  <si>
    <t>URTEM MAKİNE CNC İMALAT</t>
  </si>
  <si>
    <t xml:space="preserve">Anbar mah. </t>
  </si>
  <si>
    <t>AHMET RASİM KARAMAN</t>
  </si>
  <si>
    <t>AĞIR OTO</t>
  </si>
  <si>
    <t>CANER SÜT</t>
  </si>
  <si>
    <t>KADİR ALTIPARMAK</t>
  </si>
  <si>
    <t>UZMAN DEMİR DOĞRAMA</t>
  </si>
  <si>
    <t>MUHAMMED MUSTAFA RAMAZANOĞULLARI</t>
  </si>
  <si>
    <t>ALİ KÖŞK</t>
  </si>
  <si>
    <t>ALTUNTAŞ OTO</t>
  </si>
  <si>
    <t>MELİH GÜNGÖR</t>
  </si>
  <si>
    <t>BEYHAN OTO</t>
  </si>
  <si>
    <t>MUSTAFA KENAN TAŞ</t>
  </si>
  <si>
    <t>ELEK. ELEKTRONİK TEK. ALANI</t>
  </si>
  <si>
    <t>HALİT CAN AKTAŞ</t>
  </si>
  <si>
    <t>CELAL DERE</t>
  </si>
  <si>
    <t>BERAT BERKAY KUŞUNET</t>
  </si>
  <si>
    <t>ALPEREN ILIK</t>
  </si>
  <si>
    <t xml:space="preserve">MUSTAFA KARAKAYA </t>
  </si>
  <si>
    <t>Çağrı elektronik</t>
  </si>
  <si>
    <t>Camii kebir mah.</t>
  </si>
  <si>
    <t>NECİP ALPEREN</t>
  </si>
  <si>
    <t>YASİN BOZHÖYÜK</t>
  </si>
  <si>
    <t>HAMİT ARI</t>
  </si>
  <si>
    <t>MEHMET ERGANİ</t>
  </si>
  <si>
    <t>Zaman elektrik</t>
  </si>
  <si>
    <t>İdris mah.</t>
  </si>
  <si>
    <t>MUSTAFA METİN</t>
  </si>
  <si>
    <t>YAŞAR ÇOBANOĞLU</t>
  </si>
  <si>
    <t>HALİL ÖZTÜRK</t>
  </si>
  <si>
    <t>İSMAİL EMRE ÇAYIR</t>
  </si>
  <si>
    <t>METAL TEKNOLOJİLERİ ALANI</t>
  </si>
  <si>
    <t>AĞAÇAYAK DEMİR DOĞRAMA</t>
  </si>
  <si>
    <t>AHMET BOLAT</t>
  </si>
  <si>
    <t>UTKU ŞAHİN</t>
  </si>
  <si>
    <t>YASİN EKER</t>
  </si>
  <si>
    <t>MEHMET AKİF İDEM</t>
  </si>
  <si>
    <t>KOÇ ALİMİNYUM</t>
  </si>
  <si>
    <t>ALİ İBİŞ</t>
  </si>
  <si>
    <t>MUSTAFA TUĞRUL</t>
  </si>
  <si>
    <t>ADEM GÜMÜŞ</t>
  </si>
  <si>
    <t>TEK-İŞ DEMİR DOĞRAMA</t>
  </si>
  <si>
    <t>HÜSEYİN GAZİOĞLU</t>
  </si>
  <si>
    <t>NEFİKANUR ÜÇLER</t>
  </si>
  <si>
    <t>ÇOCUK GEL. VE EĞİTİMİ ALANI</t>
  </si>
  <si>
    <t>ZÜBEYDEHANIM ANAOKULU</t>
  </si>
  <si>
    <t>AHSEN BÜLBÜL</t>
  </si>
  <si>
    <t>ŞERİFE TAŞHANLI</t>
  </si>
  <si>
    <t>GÜZİN MELİS KOYUNLU</t>
  </si>
  <si>
    <t>GAMZE YOLLU</t>
  </si>
  <si>
    <t>Fatih İ.Ö.Okulu</t>
  </si>
  <si>
    <t>GÜLCAN YOLLU</t>
  </si>
  <si>
    <t>İCLAL İNCE</t>
  </si>
  <si>
    <t>ZEHRA NUR CAN</t>
  </si>
  <si>
    <t>ÇOCUK GELİŞİMİ</t>
  </si>
  <si>
    <t>METAL İŞLERİ</t>
  </si>
  <si>
    <t>ELEKTRİK ELEKTRONİK ALANI</t>
  </si>
  <si>
    <t>MAKİNE TEKNOLOJİLERİ</t>
  </si>
  <si>
    <t>KOORDİNATÖR</t>
  </si>
  <si>
    <t>SAAT</t>
  </si>
  <si>
    <t>MUSTAFA AKTAŞ MAKİNA</t>
  </si>
  <si>
    <t>İSMET YETİŞEN</t>
  </si>
  <si>
    <t>CML METAL</t>
  </si>
  <si>
    <t>İNCESU</t>
  </si>
  <si>
    <t>HÜSEYİN YILDIRIM</t>
  </si>
  <si>
    <t>RASYONEL OTOMOTİV</t>
  </si>
  <si>
    <t>ŞEKER MAH</t>
  </si>
  <si>
    <t>ZEKERİYA DOĞAN</t>
  </si>
  <si>
    <t>YEŞİLHİSAR SULAMA</t>
  </si>
  <si>
    <t>METİN ALIMCI</t>
  </si>
  <si>
    <t>YASİN CEPECİ</t>
  </si>
  <si>
    <t>MUHAMMET MUSTAFA KETME</t>
  </si>
  <si>
    <t>ŞÜKRÜ DOĞANAY</t>
  </si>
  <si>
    <t>ABDULLAH KİRİK</t>
  </si>
  <si>
    <t>MUSTAFA EREN DIĞRAK</t>
  </si>
  <si>
    <t>ABBAS ÇOBAN</t>
  </si>
  <si>
    <t>MUHAMMET EMİN MERCAN</t>
  </si>
  <si>
    <t>EMRE ÇETİN</t>
  </si>
  <si>
    <t>MESEM</t>
  </si>
  <si>
    <t>ADEM KOCABAY</t>
  </si>
  <si>
    <t>KETME OTO LASTİK</t>
  </si>
  <si>
    <t>IŞIK OTO ELEKTRİK</t>
  </si>
  <si>
    <t>DOĞA ET LOKANTASI</t>
  </si>
  <si>
    <t>SHOW OTO</t>
  </si>
  <si>
    <t>MAVİYILDIZ OTO</t>
  </si>
  <si>
    <t>GÖKSEL KUAFÖR</t>
  </si>
  <si>
    <t>ALİ ÖZTÜRK</t>
  </si>
  <si>
    <t>YAKUP ÇİFTÇİ</t>
  </si>
  <si>
    <t>MEHMET TAŞ</t>
  </si>
  <si>
    <t>Ali ÖZTÜRK</t>
  </si>
  <si>
    <t>ÖMER FARUK KOYUNCU</t>
  </si>
  <si>
    <t>SINIFIN DERS YÜKÜ</t>
  </si>
  <si>
    <t>ATIL DERS YÜKÜ</t>
  </si>
  <si>
    <t>KOORD DERS YÜKÜ</t>
  </si>
  <si>
    <t>ALABİLECEĞİ DERS SAATİ</t>
  </si>
  <si>
    <t>EKSİK FAZLA</t>
  </si>
  <si>
    <t>İŞL. SAY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</si>
</sst>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0" xfId="0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top" wrapText="1"/>
    </xf>
    <xf numFmtId="0" fontId="0" fillId="3" borderId="8" xfId="0" applyFill="1" applyBorder="1"/>
    <xf numFmtId="0" fontId="0" fillId="4" borderId="8" xfId="0" applyFill="1" applyBorder="1"/>
    <xf numFmtId="0" fontId="0" fillId="5" borderId="8" xfId="0" applyFill="1" applyBorder="1"/>
    <xf numFmtId="0" fontId="0" fillId="6" borderId="8" xfId="0" applyFill="1" applyBorder="1"/>
    <xf numFmtId="0" fontId="0" fillId="7" borderId="8" xfId="0" applyFill="1" applyBorder="1"/>
    <xf numFmtId="0" fontId="0" fillId="8" borderId="8" xfId="0" applyFill="1" applyBorder="1"/>
    <xf numFmtId="0" fontId="0" fillId="9" borderId="8" xfId="0" applyFill="1" applyBorder="1"/>
    <xf numFmtId="0" fontId="0" fillId="10" borderId="8" xfId="0" applyFill="1" applyBorder="1"/>
    <xf numFmtId="0" fontId="0" fillId="0" borderId="0" xfId="0" applyFill="1" applyBorder="1"/>
    <xf numFmtId="0" fontId="0" fillId="9" borderId="0" xfId="0" applyFill="1"/>
    <xf numFmtId="0" fontId="0" fillId="11" borderId="0" xfId="0" applyFill="1"/>
    <xf numFmtId="0" fontId="1" fillId="0" borderId="0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topLeftCell="A40" zoomScale="70" zoomScaleNormal="70" workbookViewId="0">
      <selection activeCell="F39" sqref="F39"/>
    </sheetView>
  </sheetViews>
  <sheetFormatPr defaultRowHeight="18" customHeight="1"/>
  <cols>
    <col min="1" max="1" width="11.6640625" customWidth="1"/>
    <col min="2" max="2" width="27.109375" customWidth="1"/>
    <col min="3" max="3" width="24.33203125" customWidth="1"/>
    <col min="4" max="4" width="25.6640625" customWidth="1"/>
    <col min="5" max="5" width="17.44140625" customWidth="1"/>
    <col min="6" max="6" width="24.109375" customWidth="1"/>
    <col min="8" max="8" width="23.33203125" customWidth="1"/>
    <col min="9" max="9" width="6.33203125" style="21" customWidth="1"/>
    <col min="10" max="10" width="18.88671875" customWidth="1"/>
  </cols>
  <sheetData>
    <row r="1" spans="1:10" ht="18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17" t="s">
        <v>4</v>
      </c>
      <c r="F1" s="19" t="s">
        <v>73</v>
      </c>
      <c r="G1" s="19" t="s">
        <v>74</v>
      </c>
      <c r="H1" s="36" t="s">
        <v>106</v>
      </c>
      <c r="I1" s="36"/>
      <c r="J1" s="36" t="s">
        <v>107</v>
      </c>
    </row>
    <row r="2" spans="1:10" ht="18" customHeight="1" thickBot="1">
      <c r="A2" s="15" t="s">
        <v>72</v>
      </c>
      <c r="B2" s="16"/>
      <c r="C2" s="16"/>
      <c r="D2" s="16"/>
      <c r="E2" s="16"/>
      <c r="F2" s="20"/>
      <c r="G2" s="20"/>
    </row>
    <row r="3" spans="1:10" ht="31.2" customHeight="1" thickBot="1">
      <c r="A3" s="3">
        <v>4</v>
      </c>
      <c r="B3" s="4" t="s">
        <v>5</v>
      </c>
      <c r="C3" s="5" t="s">
        <v>6</v>
      </c>
      <c r="D3" s="6" t="s">
        <v>7</v>
      </c>
      <c r="E3" s="14" t="s">
        <v>13</v>
      </c>
      <c r="F3" s="25" t="s">
        <v>76</v>
      </c>
      <c r="G3" s="20">
        <v>2</v>
      </c>
      <c r="H3" s="37">
        <v>40</v>
      </c>
      <c r="I3" s="38"/>
      <c r="J3" s="39">
        <f>H3-SUM(G3:G14)</f>
        <v>0</v>
      </c>
    </row>
    <row r="4" spans="1:10" ht="18" customHeight="1" thickBot="1">
      <c r="A4" s="3">
        <v>33</v>
      </c>
      <c r="B4" s="4" t="s">
        <v>8</v>
      </c>
      <c r="C4" s="5" t="s">
        <v>6</v>
      </c>
      <c r="D4" s="6" t="s">
        <v>77</v>
      </c>
      <c r="E4" s="18" t="s">
        <v>16</v>
      </c>
      <c r="F4" s="26" t="s">
        <v>82</v>
      </c>
      <c r="G4" s="20">
        <v>6</v>
      </c>
      <c r="H4" s="37"/>
      <c r="I4" s="38"/>
      <c r="J4" s="39"/>
    </row>
    <row r="5" spans="1:10" ht="18" customHeight="1" thickBot="1">
      <c r="A5" s="3">
        <v>314</v>
      </c>
      <c r="B5" s="4" t="s">
        <v>9</v>
      </c>
      <c r="C5" s="5" t="s">
        <v>6</v>
      </c>
      <c r="D5" s="6" t="s">
        <v>10</v>
      </c>
      <c r="E5" s="18" t="s">
        <v>78</v>
      </c>
      <c r="F5" s="25" t="s">
        <v>76</v>
      </c>
      <c r="G5" s="20">
        <v>7</v>
      </c>
      <c r="H5" s="37"/>
      <c r="I5" s="38"/>
      <c r="J5" s="39"/>
    </row>
    <row r="6" spans="1:10" ht="18" customHeight="1" thickBot="1">
      <c r="A6" s="3">
        <v>316</v>
      </c>
      <c r="B6" s="4" t="s">
        <v>11</v>
      </c>
      <c r="C6" s="5" t="s">
        <v>6</v>
      </c>
      <c r="D6" s="6" t="s">
        <v>12</v>
      </c>
      <c r="E6" s="18" t="s">
        <v>13</v>
      </c>
      <c r="F6" s="25" t="s">
        <v>76</v>
      </c>
      <c r="G6" s="20">
        <v>2</v>
      </c>
      <c r="H6" s="37"/>
      <c r="I6" s="38"/>
      <c r="J6" s="39"/>
    </row>
    <row r="7" spans="1:10" ht="18" customHeight="1" thickBot="1">
      <c r="A7" s="3">
        <v>485</v>
      </c>
      <c r="B7" s="4" t="s">
        <v>14</v>
      </c>
      <c r="C7" s="5" t="s">
        <v>6</v>
      </c>
      <c r="D7" s="6" t="s">
        <v>15</v>
      </c>
      <c r="E7" s="18" t="s">
        <v>16</v>
      </c>
      <c r="F7" s="26" t="s">
        <v>82</v>
      </c>
      <c r="G7" s="20">
        <v>5</v>
      </c>
      <c r="H7" s="37"/>
      <c r="I7" s="38"/>
      <c r="J7" s="39"/>
    </row>
    <row r="8" spans="1:10" ht="18" customHeight="1" thickBot="1">
      <c r="A8" s="3">
        <v>497</v>
      </c>
      <c r="B8" s="4" t="s">
        <v>17</v>
      </c>
      <c r="C8" s="5" t="s">
        <v>6</v>
      </c>
      <c r="D8" s="6" t="s">
        <v>18</v>
      </c>
      <c r="E8" s="18"/>
      <c r="F8" s="25" t="s">
        <v>76</v>
      </c>
      <c r="G8" s="20">
        <v>2</v>
      </c>
      <c r="H8" s="37"/>
      <c r="I8" s="38"/>
      <c r="J8" s="39"/>
    </row>
    <row r="9" spans="1:10" ht="18" customHeight="1" thickBot="1">
      <c r="A9" s="3">
        <v>500</v>
      </c>
      <c r="B9" s="4" t="s">
        <v>19</v>
      </c>
      <c r="C9" s="5" t="s">
        <v>6</v>
      </c>
      <c r="D9" s="6"/>
      <c r="E9" s="18"/>
      <c r="F9" s="20"/>
      <c r="G9" s="20"/>
      <c r="H9" s="37"/>
      <c r="I9" s="38"/>
      <c r="J9" s="39"/>
    </row>
    <row r="10" spans="1:10" ht="18" customHeight="1" thickBot="1">
      <c r="A10" s="3">
        <v>478090</v>
      </c>
      <c r="B10" s="4" t="s">
        <v>20</v>
      </c>
      <c r="C10" s="5" t="s">
        <v>6</v>
      </c>
      <c r="D10" s="6" t="s">
        <v>21</v>
      </c>
      <c r="E10" s="14"/>
      <c r="F10" s="27" t="s">
        <v>79</v>
      </c>
      <c r="G10" s="20">
        <v>2</v>
      </c>
      <c r="H10" s="37"/>
      <c r="I10" s="38"/>
      <c r="J10" s="39"/>
    </row>
    <row r="11" spans="1:10" ht="18" customHeight="1" thickBot="1">
      <c r="A11" s="3">
        <v>478096</v>
      </c>
      <c r="B11" s="4" t="s">
        <v>22</v>
      </c>
      <c r="C11" s="5" t="s">
        <v>6</v>
      </c>
      <c r="D11" s="6" t="s">
        <v>75</v>
      </c>
      <c r="E11" s="18"/>
      <c r="F11" s="27" t="s">
        <v>79</v>
      </c>
      <c r="G11" s="20">
        <v>2</v>
      </c>
      <c r="H11" s="37"/>
      <c r="I11" s="38"/>
      <c r="J11" s="39"/>
    </row>
    <row r="12" spans="1:10" ht="18" customHeight="1" thickBot="1">
      <c r="A12" s="3">
        <v>478099</v>
      </c>
      <c r="B12" s="4" t="s">
        <v>23</v>
      </c>
      <c r="C12" s="5" t="s">
        <v>6</v>
      </c>
      <c r="D12" s="6" t="s">
        <v>24</v>
      </c>
      <c r="E12" s="18"/>
      <c r="F12" s="27" t="s">
        <v>79</v>
      </c>
      <c r="G12" s="20">
        <v>2</v>
      </c>
      <c r="H12" s="37"/>
      <c r="I12" s="38"/>
      <c r="J12" s="39"/>
    </row>
    <row r="13" spans="1:10" ht="18" customHeight="1" thickBot="1">
      <c r="A13" s="3">
        <v>478105</v>
      </c>
      <c r="B13" s="4" t="s">
        <v>25</v>
      </c>
      <c r="C13" s="5" t="s">
        <v>6</v>
      </c>
      <c r="D13" s="6" t="s">
        <v>26</v>
      </c>
      <c r="E13" s="18"/>
      <c r="F13" s="27" t="s">
        <v>79</v>
      </c>
      <c r="G13" s="20">
        <v>2</v>
      </c>
      <c r="H13" s="37"/>
      <c r="I13" s="38"/>
      <c r="J13" s="39"/>
    </row>
    <row r="14" spans="1:10" ht="18" customHeight="1" thickBot="1">
      <c r="A14" s="3">
        <v>478108</v>
      </c>
      <c r="B14" s="4" t="s">
        <v>27</v>
      </c>
      <c r="C14" s="5" t="s">
        <v>6</v>
      </c>
      <c r="D14" s="6" t="s">
        <v>80</v>
      </c>
      <c r="E14" s="18" t="s">
        <v>81</v>
      </c>
      <c r="F14" s="27" t="s">
        <v>79</v>
      </c>
      <c r="G14" s="20">
        <v>8</v>
      </c>
      <c r="H14" s="37"/>
      <c r="I14" s="38"/>
      <c r="J14" s="39"/>
    </row>
    <row r="15" spans="1:10" ht="18" customHeight="1" thickBot="1">
      <c r="A15" s="10" t="s">
        <v>71</v>
      </c>
      <c r="B15" s="11"/>
      <c r="C15" s="11"/>
      <c r="D15" s="11"/>
      <c r="E15" s="11"/>
      <c r="F15" s="20"/>
      <c r="G15" s="20"/>
      <c r="H15" s="40"/>
      <c r="I15" s="40"/>
      <c r="J15" s="40"/>
    </row>
    <row r="16" spans="1:10" ht="18" customHeight="1" thickBot="1">
      <c r="A16" s="3">
        <v>39</v>
      </c>
      <c r="B16" s="4" t="s">
        <v>105</v>
      </c>
      <c r="C16" s="5" t="s">
        <v>28</v>
      </c>
      <c r="D16" s="8"/>
      <c r="E16" s="14"/>
      <c r="F16" s="20"/>
      <c r="G16" s="20"/>
      <c r="H16" s="37">
        <v>34</v>
      </c>
      <c r="I16" s="38"/>
      <c r="J16" s="39">
        <f>H16-SUM(G16:G28)</f>
        <v>27</v>
      </c>
    </row>
    <row r="17" spans="1:10" ht="18" customHeight="1" thickBot="1">
      <c r="A17" s="3">
        <v>463</v>
      </c>
      <c r="B17" s="4" t="s">
        <v>29</v>
      </c>
      <c r="C17" s="5" t="s">
        <v>28</v>
      </c>
      <c r="D17" s="8"/>
      <c r="E17" s="14"/>
      <c r="F17" s="20"/>
      <c r="G17" s="20"/>
      <c r="H17" s="37"/>
      <c r="I17" s="38"/>
      <c r="J17" s="39"/>
    </row>
    <row r="18" spans="1:10" ht="18" customHeight="1" thickBot="1">
      <c r="A18" s="3">
        <v>487</v>
      </c>
      <c r="B18" s="4" t="s">
        <v>30</v>
      </c>
      <c r="C18" s="5" t="s">
        <v>28</v>
      </c>
      <c r="D18" s="8"/>
      <c r="E18" s="14"/>
      <c r="F18" s="20"/>
      <c r="G18" s="20"/>
      <c r="H18" s="37"/>
      <c r="I18" s="38"/>
      <c r="J18" s="39"/>
    </row>
    <row r="19" spans="1:10" ht="18" customHeight="1" thickBot="1">
      <c r="A19" s="3">
        <v>490</v>
      </c>
      <c r="B19" s="4" t="s">
        <v>31</v>
      </c>
      <c r="C19" s="5" t="s">
        <v>28</v>
      </c>
      <c r="D19" s="8" t="s">
        <v>83</v>
      </c>
      <c r="E19" s="14"/>
      <c r="F19" s="28" t="s">
        <v>102</v>
      </c>
      <c r="G19" s="20">
        <v>2</v>
      </c>
      <c r="H19" s="37"/>
      <c r="I19" s="38"/>
      <c r="J19" s="39"/>
    </row>
    <row r="20" spans="1:10" ht="18" customHeight="1" thickBot="1">
      <c r="A20" s="3">
        <v>491</v>
      </c>
      <c r="B20" s="4" t="s">
        <v>32</v>
      </c>
      <c r="C20" s="5" t="s">
        <v>28</v>
      </c>
      <c r="D20" s="8"/>
      <c r="E20" s="14"/>
      <c r="F20" s="20"/>
      <c r="G20" s="20"/>
      <c r="H20" s="37"/>
      <c r="I20" s="38"/>
      <c r="J20" s="39"/>
    </row>
    <row r="21" spans="1:10" ht="18" customHeight="1" thickBot="1">
      <c r="A21" s="3">
        <v>470358</v>
      </c>
      <c r="B21" s="4" t="s">
        <v>33</v>
      </c>
      <c r="C21" s="5" t="s">
        <v>28</v>
      </c>
      <c r="D21" s="8" t="s">
        <v>34</v>
      </c>
      <c r="E21" s="14" t="s">
        <v>35</v>
      </c>
      <c r="F21" s="29" t="s">
        <v>103</v>
      </c>
      <c r="G21" s="20">
        <v>2</v>
      </c>
      <c r="H21" s="37"/>
      <c r="I21" s="38"/>
      <c r="J21" s="39"/>
    </row>
    <row r="22" spans="1:10" ht="18" customHeight="1" thickBot="1">
      <c r="A22" s="3">
        <v>478089</v>
      </c>
      <c r="B22" s="4" t="s">
        <v>36</v>
      </c>
      <c r="C22" s="5" t="s">
        <v>28</v>
      </c>
      <c r="D22" s="8" t="s">
        <v>83</v>
      </c>
      <c r="E22" s="14"/>
      <c r="F22" s="28" t="s">
        <v>102</v>
      </c>
      <c r="G22" s="20">
        <v>1</v>
      </c>
      <c r="H22" s="37"/>
      <c r="I22" s="38"/>
      <c r="J22" s="39"/>
    </row>
    <row r="23" spans="1:10" ht="18" customHeight="1" thickBot="1">
      <c r="A23" s="3">
        <v>478092</v>
      </c>
      <c r="B23" s="4" t="s">
        <v>37</v>
      </c>
      <c r="C23" s="5" t="s">
        <v>28</v>
      </c>
      <c r="D23" s="8"/>
      <c r="E23" s="14"/>
      <c r="F23" s="20"/>
      <c r="G23" s="20"/>
      <c r="H23" s="37"/>
      <c r="I23" s="38"/>
      <c r="J23" s="39"/>
    </row>
    <row r="24" spans="1:10" ht="18" customHeight="1" thickBot="1">
      <c r="A24" s="3">
        <v>478093</v>
      </c>
      <c r="B24" s="4" t="s">
        <v>38</v>
      </c>
      <c r="C24" s="5" t="s">
        <v>28</v>
      </c>
      <c r="D24" s="8"/>
      <c r="E24" s="14"/>
      <c r="F24" s="20"/>
      <c r="G24" s="20"/>
      <c r="H24" s="37"/>
      <c r="I24" s="38"/>
      <c r="J24" s="39"/>
    </row>
    <row r="25" spans="1:10" ht="18" customHeight="1" thickBot="1">
      <c r="A25" s="3">
        <v>478095</v>
      </c>
      <c r="B25" s="4" t="s">
        <v>39</v>
      </c>
      <c r="C25" s="5" t="s">
        <v>28</v>
      </c>
      <c r="D25" s="8" t="s">
        <v>40</v>
      </c>
      <c r="E25" s="14" t="s">
        <v>41</v>
      </c>
      <c r="F25" s="29" t="s">
        <v>103</v>
      </c>
      <c r="G25" s="20">
        <v>2</v>
      </c>
      <c r="H25" s="37"/>
      <c r="I25" s="38"/>
      <c r="J25" s="39"/>
    </row>
    <row r="26" spans="1:10" ht="18" customHeight="1" thickBot="1">
      <c r="A26" s="3">
        <v>478100</v>
      </c>
      <c r="B26" s="4" t="s">
        <v>42</v>
      </c>
      <c r="C26" s="5" t="s">
        <v>28</v>
      </c>
      <c r="D26" s="8"/>
      <c r="E26" s="14"/>
      <c r="F26" s="20"/>
      <c r="G26" s="20"/>
      <c r="H26" s="37"/>
      <c r="I26" s="38"/>
      <c r="J26" s="39"/>
    </row>
    <row r="27" spans="1:10" ht="18" customHeight="1" thickBot="1">
      <c r="A27" s="3">
        <v>478111</v>
      </c>
      <c r="B27" s="4" t="s">
        <v>43</v>
      </c>
      <c r="C27" s="5" t="s">
        <v>28</v>
      </c>
      <c r="D27" s="8"/>
      <c r="E27" s="14"/>
      <c r="F27" s="20"/>
      <c r="G27" s="20"/>
      <c r="H27" s="37"/>
      <c r="I27" s="38"/>
      <c r="J27" s="39"/>
    </row>
    <row r="28" spans="1:10" ht="18" customHeight="1" thickBot="1">
      <c r="A28" s="3">
        <v>481737</v>
      </c>
      <c r="B28" s="4" t="s">
        <v>44</v>
      </c>
      <c r="C28" s="5" t="s">
        <v>28</v>
      </c>
      <c r="D28" s="8"/>
      <c r="E28" s="14"/>
      <c r="F28" s="20"/>
      <c r="G28" s="20"/>
      <c r="H28" s="37"/>
      <c r="I28" s="38"/>
      <c r="J28" s="39"/>
    </row>
    <row r="29" spans="1:10" ht="18" customHeight="1" thickBot="1">
      <c r="A29" s="10" t="s">
        <v>70</v>
      </c>
      <c r="B29" s="11"/>
      <c r="C29" s="11"/>
      <c r="D29" s="11"/>
      <c r="E29" s="11"/>
      <c r="F29" s="20"/>
      <c r="G29" s="20"/>
      <c r="H29" s="40"/>
      <c r="I29" s="40"/>
      <c r="J29" s="40"/>
    </row>
    <row r="30" spans="1:10" ht="18" customHeight="1" thickBot="1">
      <c r="A30" s="3">
        <v>7</v>
      </c>
      <c r="B30" s="4" t="s">
        <v>45</v>
      </c>
      <c r="C30" s="7" t="s">
        <v>46</v>
      </c>
      <c r="D30" s="8" t="s">
        <v>47</v>
      </c>
      <c r="E30" s="14"/>
      <c r="F30" s="29" t="s">
        <v>84</v>
      </c>
      <c r="G30" s="20">
        <v>2</v>
      </c>
      <c r="H30" s="37">
        <v>24</v>
      </c>
      <c r="I30" s="38"/>
      <c r="J30" s="39">
        <f>H30-SUM(G30:G38)</f>
        <v>12</v>
      </c>
    </row>
    <row r="31" spans="1:10" ht="18" customHeight="1" thickBot="1">
      <c r="A31" s="3">
        <v>40</v>
      </c>
      <c r="B31" s="4" t="s">
        <v>48</v>
      </c>
      <c r="C31" s="5" t="s">
        <v>46</v>
      </c>
      <c r="D31" s="8" t="s">
        <v>12</v>
      </c>
      <c r="E31" s="14"/>
      <c r="F31" s="29" t="s">
        <v>84</v>
      </c>
      <c r="G31" s="20">
        <v>2</v>
      </c>
      <c r="H31" s="37"/>
      <c r="I31" s="38"/>
      <c r="J31" s="39"/>
    </row>
    <row r="32" spans="1:10" ht="18" customHeight="1" thickBot="1">
      <c r="A32" s="3">
        <v>56</v>
      </c>
      <c r="B32" s="4" t="s">
        <v>49</v>
      </c>
      <c r="C32" s="5" t="s">
        <v>46</v>
      </c>
      <c r="D32" s="8" t="s">
        <v>12</v>
      </c>
      <c r="E32" s="14"/>
      <c r="F32" s="29" t="s">
        <v>84</v>
      </c>
      <c r="G32" s="20">
        <v>1</v>
      </c>
      <c r="H32" s="37"/>
      <c r="I32" s="38"/>
      <c r="J32" s="39"/>
    </row>
    <row r="33" spans="1:10" ht="18" customHeight="1" thickBot="1">
      <c r="A33" s="3">
        <v>486</v>
      </c>
      <c r="B33" s="4" t="s">
        <v>50</v>
      </c>
      <c r="C33" s="5" t="s">
        <v>46</v>
      </c>
      <c r="D33" s="8"/>
      <c r="E33" s="14"/>
      <c r="F33" s="20"/>
      <c r="G33" s="20"/>
      <c r="H33" s="37"/>
      <c r="I33" s="38"/>
      <c r="J33" s="39"/>
    </row>
    <row r="34" spans="1:10" ht="18" customHeight="1" thickBot="1">
      <c r="A34" s="3">
        <v>493</v>
      </c>
      <c r="B34" s="4" t="s">
        <v>51</v>
      </c>
      <c r="C34" s="5" t="s">
        <v>46</v>
      </c>
      <c r="D34" s="8" t="s">
        <v>52</v>
      </c>
      <c r="E34" s="14"/>
      <c r="F34" s="29" t="s">
        <v>84</v>
      </c>
      <c r="G34" s="20">
        <v>2</v>
      </c>
      <c r="H34" s="37"/>
      <c r="I34" s="38"/>
      <c r="J34" s="39"/>
    </row>
    <row r="35" spans="1:10" ht="18" customHeight="1" thickBot="1">
      <c r="A35" s="3">
        <v>494</v>
      </c>
      <c r="B35" s="4" t="s">
        <v>53</v>
      </c>
      <c r="C35" s="5" t="s">
        <v>46</v>
      </c>
      <c r="D35" s="8" t="s">
        <v>52</v>
      </c>
      <c r="E35" s="14"/>
      <c r="F35" s="29" t="s">
        <v>84</v>
      </c>
      <c r="G35" s="20">
        <v>1</v>
      </c>
      <c r="H35" s="37"/>
      <c r="I35" s="38"/>
      <c r="J35" s="39"/>
    </row>
    <row r="36" spans="1:10" ht="18" customHeight="1" thickBot="1">
      <c r="A36" s="3">
        <v>470351</v>
      </c>
      <c r="B36" s="4" t="s">
        <v>54</v>
      </c>
      <c r="C36" s="5" t="s">
        <v>46</v>
      </c>
      <c r="D36" s="8"/>
      <c r="E36" s="14"/>
      <c r="F36" s="20"/>
      <c r="G36" s="20"/>
      <c r="H36" s="37"/>
      <c r="I36" s="38"/>
      <c r="J36" s="39"/>
    </row>
    <row r="37" spans="1:10" ht="18" customHeight="1" thickBot="1">
      <c r="A37" s="3">
        <v>470360</v>
      </c>
      <c r="B37" s="4" t="s">
        <v>55</v>
      </c>
      <c r="C37" s="5" t="s">
        <v>46</v>
      </c>
      <c r="D37" s="8" t="s">
        <v>56</v>
      </c>
      <c r="E37" s="14"/>
      <c r="F37" s="29" t="s">
        <v>84</v>
      </c>
      <c r="G37" s="20">
        <v>2</v>
      </c>
      <c r="H37" s="37"/>
      <c r="I37" s="38"/>
      <c r="J37" s="39"/>
    </row>
    <row r="38" spans="1:10" ht="18" customHeight="1" thickBot="1">
      <c r="A38" s="3">
        <v>478112</v>
      </c>
      <c r="B38" s="4" t="s">
        <v>57</v>
      </c>
      <c r="C38" s="5" t="s">
        <v>46</v>
      </c>
      <c r="D38" s="8" t="s">
        <v>21</v>
      </c>
      <c r="E38" s="14"/>
      <c r="F38" s="29" t="s">
        <v>84</v>
      </c>
      <c r="G38" s="20">
        <v>2</v>
      </c>
      <c r="H38" s="37"/>
      <c r="I38" s="38"/>
      <c r="J38" s="39"/>
    </row>
    <row r="39" spans="1:10" ht="18" customHeight="1" thickBot="1">
      <c r="A39" s="12" t="s">
        <v>69</v>
      </c>
      <c r="B39" s="13"/>
      <c r="C39" s="13"/>
      <c r="D39" s="13"/>
      <c r="E39" s="13"/>
      <c r="F39" s="20"/>
      <c r="G39" s="20"/>
      <c r="H39" s="40"/>
      <c r="I39" s="40"/>
      <c r="J39" s="40"/>
    </row>
    <row r="40" spans="1:10" ht="18" customHeight="1" thickBot="1">
      <c r="A40" s="9">
        <v>2</v>
      </c>
      <c r="B40" s="4" t="s">
        <v>58</v>
      </c>
      <c r="C40" s="5" t="s">
        <v>59</v>
      </c>
      <c r="D40" s="8" t="s">
        <v>60</v>
      </c>
      <c r="E40" s="14"/>
      <c r="F40" s="30" t="s">
        <v>85</v>
      </c>
      <c r="G40" s="20">
        <v>2</v>
      </c>
      <c r="H40" s="37">
        <v>16</v>
      </c>
      <c r="I40" s="38"/>
      <c r="J40" s="39">
        <f>H40-SUM(G40:G47)</f>
        <v>8</v>
      </c>
    </row>
    <row r="41" spans="1:10" ht="18" customHeight="1" thickBot="1">
      <c r="A41" s="9">
        <v>488</v>
      </c>
      <c r="B41" s="4" t="s">
        <v>61</v>
      </c>
      <c r="C41" s="4" t="s">
        <v>59</v>
      </c>
      <c r="D41" s="8" t="s">
        <v>60</v>
      </c>
      <c r="E41" s="14"/>
      <c r="F41" s="30" t="s">
        <v>85</v>
      </c>
      <c r="G41" s="20">
        <v>1</v>
      </c>
      <c r="H41" s="37"/>
      <c r="I41" s="38"/>
      <c r="J41" s="39"/>
    </row>
    <row r="42" spans="1:10" ht="18" customHeight="1" thickBot="1">
      <c r="A42" s="9">
        <v>492</v>
      </c>
      <c r="B42" s="4" t="s">
        <v>62</v>
      </c>
      <c r="C42" s="4" t="s">
        <v>59</v>
      </c>
      <c r="D42" s="8" t="s">
        <v>60</v>
      </c>
      <c r="E42" s="14"/>
      <c r="F42" s="30" t="s">
        <v>85</v>
      </c>
      <c r="G42" s="20">
        <v>1</v>
      </c>
      <c r="H42" s="37"/>
      <c r="I42" s="38"/>
      <c r="J42" s="39"/>
    </row>
    <row r="43" spans="1:10" ht="18" customHeight="1" thickBot="1">
      <c r="A43" s="9">
        <v>499</v>
      </c>
      <c r="B43" s="4" t="s">
        <v>63</v>
      </c>
      <c r="C43" s="4" t="s">
        <v>59</v>
      </c>
      <c r="D43" s="8" t="s">
        <v>60</v>
      </c>
      <c r="E43" s="14"/>
      <c r="F43" s="30" t="s">
        <v>85</v>
      </c>
      <c r="G43" s="20">
        <v>0</v>
      </c>
      <c r="H43" s="37"/>
      <c r="I43" s="38"/>
      <c r="J43" s="39"/>
    </row>
    <row r="44" spans="1:10" ht="18" customHeight="1" thickBot="1">
      <c r="A44" s="9">
        <v>482670</v>
      </c>
      <c r="B44" s="4" t="s">
        <v>64</v>
      </c>
      <c r="C44" s="4" t="s">
        <v>59</v>
      </c>
      <c r="D44" s="8" t="s">
        <v>65</v>
      </c>
      <c r="E44" s="14"/>
      <c r="F44" s="30" t="s">
        <v>85</v>
      </c>
      <c r="G44" s="20">
        <v>2</v>
      </c>
      <c r="H44" s="37"/>
      <c r="I44" s="38"/>
      <c r="J44" s="39"/>
    </row>
    <row r="45" spans="1:10" ht="18" customHeight="1" thickBot="1">
      <c r="A45" s="9">
        <v>482671</v>
      </c>
      <c r="B45" s="4" t="s">
        <v>66</v>
      </c>
      <c r="C45" s="4" t="s">
        <v>59</v>
      </c>
      <c r="D45" s="4" t="s">
        <v>65</v>
      </c>
      <c r="E45" s="14"/>
      <c r="F45" s="30" t="s">
        <v>85</v>
      </c>
      <c r="G45" s="20">
        <v>1</v>
      </c>
      <c r="H45" s="37"/>
      <c r="I45" s="38"/>
      <c r="J45" s="39"/>
    </row>
    <row r="46" spans="1:10" ht="18" customHeight="1" thickBot="1">
      <c r="A46" s="9">
        <v>482672</v>
      </c>
      <c r="B46" s="4" t="s">
        <v>67</v>
      </c>
      <c r="C46" s="4" t="s">
        <v>59</v>
      </c>
      <c r="D46" s="4" t="s">
        <v>65</v>
      </c>
      <c r="E46" s="14"/>
      <c r="F46" s="30" t="s">
        <v>85</v>
      </c>
      <c r="G46" s="20">
        <v>1</v>
      </c>
      <c r="H46" s="37"/>
      <c r="I46" s="38"/>
      <c r="J46" s="39"/>
    </row>
    <row r="47" spans="1:10" ht="18" customHeight="1" thickBot="1">
      <c r="A47" s="9">
        <v>482673</v>
      </c>
      <c r="B47" s="4" t="s">
        <v>68</v>
      </c>
      <c r="C47" s="4" t="s">
        <v>59</v>
      </c>
      <c r="D47" s="4" t="s">
        <v>65</v>
      </c>
      <c r="E47" s="14"/>
      <c r="F47" s="30" t="s">
        <v>85</v>
      </c>
      <c r="G47" s="20">
        <v>0</v>
      </c>
      <c r="H47" s="37"/>
      <c r="I47" s="38"/>
      <c r="J47" s="39"/>
    </row>
    <row r="48" spans="1:10" ht="18" customHeight="1">
      <c r="H48" s="40"/>
      <c r="I48" s="40"/>
      <c r="J48" s="40"/>
    </row>
    <row r="49" spans="1:11" ht="18" customHeight="1">
      <c r="A49" s="20">
        <v>1</v>
      </c>
      <c r="B49" s="22" t="s">
        <v>86</v>
      </c>
      <c r="C49" s="24" t="s">
        <v>93</v>
      </c>
      <c r="D49" s="24" t="s">
        <v>95</v>
      </c>
      <c r="E49" s="20" t="s">
        <v>13</v>
      </c>
      <c r="F49" s="31" t="s">
        <v>94</v>
      </c>
      <c r="G49" s="20">
        <v>2</v>
      </c>
      <c r="H49" s="37">
        <v>18</v>
      </c>
      <c r="I49" s="38"/>
      <c r="J49" s="39">
        <f>H49-SUM(G49:G55)</f>
        <v>4</v>
      </c>
    </row>
    <row r="50" spans="1:11" ht="18" customHeight="1">
      <c r="A50" s="20">
        <v>2</v>
      </c>
      <c r="B50" s="23" t="s">
        <v>87</v>
      </c>
      <c r="C50" s="24" t="s">
        <v>93</v>
      </c>
      <c r="D50" s="24" t="s">
        <v>96</v>
      </c>
      <c r="E50" s="20" t="s">
        <v>13</v>
      </c>
      <c r="F50" s="32" t="s">
        <v>101</v>
      </c>
      <c r="G50" s="20">
        <v>2</v>
      </c>
      <c r="H50" s="37"/>
      <c r="I50" s="38"/>
      <c r="J50" s="39"/>
    </row>
    <row r="51" spans="1:11" ht="18" customHeight="1">
      <c r="A51" s="20">
        <v>3</v>
      </c>
      <c r="B51" s="23" t="s">
        <v>88</v>
      </c>
      <c r="C51" s="24" t="s">
        <v>93</v>
      </c>
      <c r="D51" s="24" t="s">
        <v>97</v>
      </c>
      <c r="E51" s="20" t="s">
        <v>13</v>
      </c>
      <c r="F51" s="31" t="s">
        <v>94</v>
      </c>
      <c r="G51" s="20">
        <v>2</v>
      </c>
      <c r="H51" s="37"/>
      <c r="I51" s="38"/>
      <c r="J51" s="39"/>
    </row>
    <row r="52" spans="1:11" ht="18" customHeight="1">
      <c r="A52" s="20">
        <v>4</v>
      </c>
      <c r="B52" s="23" t="s">
        <v>89</v>
      </c>
      <c r="C52" s="24" t="s">
        <v>93</v>
      </c>
      <c r="D52" s="24" t="s">
        <v>98</v>
      </c>
      <c r="E52" s="20" t="s">
        <v>13</v>
      </c>
      <c r="F52" s="32" t="s">
        <v>101</v>
      </c>
      <c r="G52" s="20">
        <v>2</v>
      </c>
      <c r="H52" s="37"/>
      <c r="I52" s="38"/>
      <c r="J52" s="39"/>
    </row>
    <row r="53" spans="1:11" ht="18" customHeight="1">
      <c r="A53" s="20">
        <v>5</v>
      </c>
      <c r="B53" s="23" t="s">
        <v>90</v>
      </c>
      <c r="C53" s="24" t="s">
        <v>93</v>
      </c>
      <c r="D53" s="24" t="s">
        <v>18</v>
      </c>
      <c r="E53" s="20" t="s">
        <v>13</v>
      </c>
      <c r="F53" s="32" t="s">
        <v>101</v>
      </c>
      <c r="G53" s="20">
        <v>2</v>
      </c>
      <c r="H53" s="37"/>
      <c r="I53" s="38"/>
      <c r="J53" s="39"/>
    </row>
    <row r="54" spans="1:11" ht="18" customHeight="1">
      <c r="A54" s="20">
        <v>6</v>
      </c>
      <c r="B54" s="23" t="s">
        <v>91</v>
      </c>
      <c r="C54" s="24" t="s">
        <v>93</v>
      </c>
      <c r="D54" s="24" t="s">
        <v>99</v>
      </c>
      <c r="E54" s="20" t="s">
        <v>13</v>
      </c>
      <c r="F54" s="32" t="s">
        <v>101</v>
      </c>
      <c r="G54" s="20">
        <v>2</v>
      </c>
      <c r="H54" s="37"/>
      <c r="I54" s="38"/>
      <c r="J54" s="39"/>
    </row>
    <row r="55" spans="1:11" ht="18" customHeight="1">
      <c r="A55" s="20">
        <v>7</v>
      </c>
      <c r="B55" s="23" t="s">
        <v>92</v>
      </c>
      <c r="C55" s="24" t="s">
        <v>93</v>
      </c>
      <c r="D55" s="20" t="s">
        <v>100</v>
      </c>
      <c r="E55" s="20" t="s">
        <v>13</v>
      </c>
      <c r="F55" s="31" t="s">
        <v>94</v>
      </c>
      <c r="G55" s="20">
        <v>2</v>
      </c>
      <c r="H55" s="37"/>
      <c r="I55" s="38"/>
      <c r="J55" s="39"/>
    </row>
    <row r="57" spans="1:11" ht="18" customHeight="1">
      <c r="F57" s="33" t="s">
        <v>108</v>
      </c>
      <c r="H57" s="21" t="s">
        <v>109</v>
      </c>
      <c r="J57" s="21" t="s">
        <v>110</v>
      </c>
      <c r="K57" s="21" t="s">
        <v>111</v>
      </c>
    </row>
    <row r="58" spans="1:11" ht="18" customHeight="1">
      <c r="E58" s="35" t="s">
        <v>104</v>
      </c>
      <c r="F58" s="35">
        <f>G54+G53+G52+G50</f>
        <v>8</v>
      </c>
      <c r="H58">
        <v>14</v>
      </c>
      <c r="J58">
        <f>H58-F58</f>
        <v>6</v>
      </c>
      <c r="K58">
        <f>COUNT(G52:G54)+COUNT(G50)</f>
        <v>4</v>
      </c>
    </row>
    <row r="59" spans="1:11" ht="18" customHeight="1">
      <c r="E59" s="34" t="s">
        <v>94</v>
      </c>
      <c r="F59" s="34">
        <f>G55+G51+G49</f>
        <v>6</v>
      </c>
      <c r="H59">
        <v>6</v>
      </c>
      <c r="J59" s="21">
        <f t="shared" ref="J59:J66" si="0">H59-F59</f>
        <v>0</v>
      </c>
      <c r="K59">
        <f>COUNT(G55,G51,G49)</f>
        <v>3</v>
      </c>
    </row>
    <row r="60" spans="1:11" ht="18" customHeight="1">
      <c r="E60" s="21" t="s">
        <v>85</v>
      </c>
      <c r="F60">
        <f>SUM(G40:G47)</f>
        <v>8</v>
      </c>
      <c r="H60">
        <v>6</v>
      </c>
      <c r="J60" s="21">
        <f t="shared" si="0"/>
        <v>-2</v>
      </c>
      <c r="K60">
        <f>COUNT(G43:G44)</f>
        <v>2</v>
      </c>
    </row>
    <row r="61" spans="1:11" ht="18" customHeight="1">
      <c r="E61" s="21" t="s">
        <v>84</v>
      </c>
      <c r="F61">
        <f>G38+G37+G35+G34+G32+G31+G30</f>
        <v>12</v>
      </c>
      <c r="H61">
        <v>19</v>
      </c>
      <c r="J61" s="21">
        <f t="shared" si="0"/>
        <v>7</v>
      </c>
      <c r="K61">
        <f>COUNT(G37:G38,G34:G35,G30:G32)</f>
        <v>7</v>
      </c>
    </row>
    <row r="62" spans="1:11" ht="18" customHeight="1">
      <c r="E62" s="21" t="s">
        <v>76</v>
      </c>
      <c r="F62">
        <f>G3+G5+G6+G8</f>
        <v>13</v>
      </c>
      <c r="H62">
        <v>13</v>
      </c>
      <c r="J62" s="21">
        <f t="shared" si="0"/>
        <v>0</v>
      </c>
      <c r="K62">
        <f>COUNT(G8,G5:G6,G3)</f>
        <v>4</v>
      </c>
    </row>
    <row r="63" spans="1:11" ht="18" customHeight="1">
      <c r="E63" s="21" t="s">
        <v>79</v>
      </c>
      <c r="F63">
        <f>G10+G11+G12+G13+G14</f>
        <v>16</v>
      </c>
      <c r="H63">
        <v>18</v>
      </c>
      <c r="J63" s="21">
        <f t="shared" si="0"/>
        <v>2</v>
      </c>
      <c r="K63">
        <f>COUNT(G10:G14)</f>
        <v>5</v>
      </c>
    </row>
    <row r="64" spans="1:11" ht="18" customHeight="1">
      <c r="E64" s="21" t="s">
        <v>82</v>
      </c>
      <c r="F64">
        <f>G4+G7</f>
        <v>11</v>
      </c>
      <c r="H64">
        <v>12</v>
      </c>
      <c r="J64" s="21">
        <f t="shared" si="0"/>
        <v>1</v>
      </c>
      <c r="K64">
        <f>COUNT(G7,G4,)</f>
        <v>3</v>
      </c>
    </row>
    <row r="65" spans="5:11" ht="18" customHeight="1">
      <c r="E65" s="21" t="s">
        <v>103</v>
      </c>
      <c r="F65">
        <f>G21+G25</f>
        <v>4</v>
      </c>
      <c r="H65">
        <v>15</v>
      </c>
      <c r="J65" s="21">
        <f t="shared" si="0"/>
        <v>11</v>
      </c>
      <c r="K65">
        <f>COUNT(G21,G25)</f>
        <v>2</v>
      </c>
    </row>
    <row r="66" spans="5:11" ht="18" customHeight="1">
      <c r="E66" s="21" t="s">
        <v>102</v>
      </c>
      <c r="F66">
        <f>G19+G22</f>
        <v>3</v>
      </c>
      <c r="H66">
        <v>9</v>
      </c>
      <c r="J66" s="21">
        <f t="shared" si="0"/>
        <v>6</v>
      </c>
      <c r="K66">
        <f>COUNT(G22,G19)</f>
        <v>2</v>
      </c>
    </row>
  </sheetData>
  <mergeCells count="14">
    <mergeCell ref="J3:J14"/>
    <mergeCell ref="J16:J28"/>
    <mergeCell ref="J30:J38"/>
    <mergeCell ref="J40:J47"/>
    <mergeCell ref="J49:J55"/>
    <mergeCell ref="H3:H14"/>
    <mergeCell ref="H16:H28"/>
    <mergeCell ref="H30:H38"/>
    <mergeCell ref="H40:H47"/>
    <mergeCell ref="H49:H55"/>
    <mergeCell ref="A29:E29"/>
    <mergeCell ref="A39:E39"/>
    <mergeCell ref="A15:E15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2021-09-12T11:08:47Z</dcterms:created>
  <dcterms:modified xsi:type="dcterms:W3CDTF">2021-09-12T12:17:47Z</dcterms:modified>
</cp:coreProperties>
</file>