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9525" windowHeight="18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76" i="1"/>
  <c r="F71"/>
  <c r="F70"/>
  <c r="F69"/>
  <c r="F66"/>
  <c r="F73"/>
  <c r="F72"/>
  <c r="F75" l="1"/>
  <c r="F67" l="1"/>
  <c r="J76"/>
  <c r="J75"/>
  <c r="J74"/>
  <c r="J73"/>
  <c r="J72"/>
  <c r="J71"/>
  <c r="J69"/>
  <c r="J68"/>
  <c r="J67"/>
  <c r="J66"/>
  <c r="I75"/>
  <c r="I76"/>
  <c r="F74"/>
  <c r="I69" l="1"/>
  <c r="I68"/>
  <c r="I67"/>
  <c r="J70"/>
  <c r="I71"/>
  <c r="I72"/>
  <c r="I74"/>
  <c r="I66"/>
  <c r="I49"/>
  <c r="I40"/>
  <c r="I30"/>
  <c r="I16"/>
  <c r="I3"/>
  <c r="I73"/>
  <c r="I70"/>
</calcChain>
</file>

<file path=xl/sharedStrings.xml><?xml version="1.0" encoding="utf-8"?>
<sst xmlns="http://schemas.openxmlformats.org/spreadsheetml/2006/main" count="312" uniqueCount="138">
  <si>
    <t>OKUL NO</t>
  </si>
  <si>
    <t>ÖĞRENCİNİN ADI SOYADI</t>
  </si>
  <si>
    <t>BÖLÜMÜ</t>
  </si>
  <si>
    <t>İŞLETME ADI</t>
  </si>
  <si>
    <t>İŞLETME ADRESİ</t>
  </si>
  <si>
    <t>EMİN KÜRKÇÜ</t>
  </si>
  <si>
    <t>MAKİNE  TEKN.  ALANI</t>
  </si>
  <si>
    <t>MUZAFFER KÜRKÇÜ NEW HOLLAND YETKİLİ SERVİSİ</t>
  </si>
  <si>
    <t>YUSUF GÜNEŞ</t>
  </si>
  <si>
    <t>EBUBEKİR PEKER</t>
  </si>
  <si>
    <t>DENER MAKİNE</t>
  </si>
  <si>
    <t>ABDULLAH BABACAN</t>
  </si>
  <si>
    <t>KILIÇ METAL</t>
  </si>
  <si>
    <t>YEŞİLHİSAR</t>
  </si>
  <si>
    <t>YUSUF KILIÇ</t>
  </si>
  <si>
    <t>URTEM MAKİNE CNC İMALAT</t>
  </si>
  <si>
    <t>AHMET RASİM KARAMAN</t>
  </si>
  <si>
    <t>AĞIR OTO</t>
  </si>
  <si>
    <t>CANER SÜT</t>
  </si>
  <si>
    <t>KADİR ALTIPARMAK</t>
  </si>
  <si>
    <t>UZMAN DEMİR DOĞRAMA</t>
  </si>
  <si>
    <t>MUHAMMED MUSTAFA RAMAZANOĞULLARI</t>
  </si>
  <si>
    <t>ALİ KÖŞK</t>
  </si>
  <si>
    <t>MELİH GÜNGÖR</t>
  </si>
  <si>
    <t>BEYHAN OTO</t>
  </si>
  <si>
    <t>MUSTAFA KENAN TAŞ</t>
  </si>
  <si>
    <t>ELEK. ELEKTRONİK TEK. ALANI</t>
  </si>
  <si>
    <t>HALİT CAN AKTAŞ</t>
  </si>
  <si>
    <t>CELAL DERE</t>
  </si>
  <si>
    <t>BERAT BERKAY KUŞUNET</t>
  </si>
  <si>
    <t>ALPEREN ILIK</t>
  </si>
  <si>
    <t xml:space="preserve">MUSTAFA KARAKAYA </t>
  </si>
  <si>
    <t>Çağrı elektronik</t>
  </si>
  <si>
    <t>Camii kebir mah.</t>
  </si>
  <si>
    <t>NECİP ALPEREN</t>
  </si>
  <si>
    <t>YASİN BOZHÖYÜK</t>
  </si>
  <si>
    <t>HAMİT ARI</t>
  </si>
  <si>
    <t>MEHMET ERGANİ</t>
  </si>
  <si>
    <t>Zaman elektrik</t>
  </si>
  <si>
    <t>MUSTAFA METİN</t>
  </si>
  <si>
    <t>YAŞAR ÇOBANOĞLU</t>
  </si>
  <si>
    <t>HALİL ÖZTÜRK</t>
  </si>
  <si>
    <t>İSMAİL EMRE ÇAYIR</t>
  </si>
  <si>
    <t>METAL TEKNOLOJİLERİ ALANI</t>
  </si>
  <si>
    <t>AĞAÇAYAK DEMİR DOĞRAMA</t>
  </si>
  <si>
    <t>AHMET BOLAT</t>
  </si>
  <si>
    <t>UTKU ŞAHİN</t>
  </si>
  <si>
    <t>YASİN EKER</t>
  </si>
  <si>
    <t>MEHMET AKİF İDEM</t>
  </si>
  <si>
    <t>KOÇ ALİMİNYUM</t>
  </si>
  <si>
    <t>ALİ İBİŞ</t>
  </si>
  <si>
    <t>MUSTAFA TUĞRUL</t>
  </si>
  <si>
    <t>ADEM GÜMÜŞ</t>
  </si>
  <si>
    <t>TEK-İŞ DEMİR DOĞRAMA</t>
  </si>
  <si>
    <t>HÜSEYİN GAZİOĞLU</t>
  </si>
  <si>
    <t>NEFİKANUR ÜÇLER</t>
  </si>
  <si>
    <t>ÇOCUK GEL. VE EĞİTİMİ ALANI</t>
  </si>
  <si>
    <t>ZÜBEYDEHANIM ANAOKULU</t>
  </si>
  <si>
    <t>AHSEN BÜLBÜL</t>
  </si>
  <si>
    <t>ŞERİFE TAŞHANLI</t>
  </si>
  <si>
    <t>GÜZİN MELİS KOYUNLU</t>
  </si>
  <si>
    <t>GAMZE YOLLU</t>
  </si>
  <si>
    <t>Fatih İ.Ö.Okulu</t>
  </si>
  <si>
    <t>GÜLCAN YOLLU</t>
  </si>
  <si>
    <t>İCLAL İNCE</t>
  </si>
  <si>
    <t>ZEHRA NUR CAN</t>
  </si>
  <si>
    <t>ÇOCUK GELİŞİMİ</t>
  </si>
  <si>
    <t>METAL İŞLERİ</t>
  </si>
  <si>
    <t>ELEKTRİK ELEKTRONİK ALANI</t>
  </si>
  <si>
    <t>MAKİNE TEKNOLOJİLERİ</t>
  </si>
  <si>
    <t>KOORDİNATÖR</t>
  </si>
  <si>
    <t>SAAT</t>
  </si>
  <si>
    <t>İSMET YETİŞEN</t>
  </si>
  <si>
    <t>HÜSEYİN YILDIRIM</t>
  </si>
  <si>
    <t>ZEKERİYA DOĞAN</t>
  </si>
  <si>
    <t>YEŞİLHİSAR SULAMA</t>
  </si>
  <si>
    <t>METİN ALIMCI</t>
  </si>
  <si>
    <t>YASİN CEPECİ</t>
  </si>
  <si>
    <t>MUHAMMET MUSTAFA KETME</t>
  </si>
  <si>
    <t>ŞÜKRÜ DOĞANAY</t>
  </si>
  <si>
    <t>ABDULLAH KİRİK</t>
  </si>
  <si>
    <t>MUSTAFA EREN DIĞRAK</t>
  </si>
  <si>
    <t>ABBAS ÇOBAN</t>
  </si>
  <si>
    <t>MUHAMMET EMİN MERCAN</t>
  </si>
  <si>
    <t>EMRE ÇETİN</t>
  </si>
  <si>
    <t>MESEM</t>
  </si>
  <si>
    <t>ADEM KOCABAY</t>
  </si>
  <si>
    <t>KETME OTO LASTİK</t>
  </si>
  <si>
    <t>IŞIK OTO ELEKTRİK</t>
  </si>
  <si>
    <t>DOĞA ET LOKANTASI</t>
  </si>
  <si>
    <t>SHOW OTO</t>
  </si>
  <si>
    <t>MAVİYILDIZ OTO</t>
  </si>
  <si>
    <t>ALİ ÖZTÜRK</t>
  </si>
  <si>
    <t>YAKUP ÇİFTÇİ</t>
  </si>
  <si>
    <t>MEHMET TAŞ</t>
  </si>
  <si>
    <t>Ali ÖZTÜRK</t>
  </si>
  <si>
    <t>ÖMER FARUK KOYUNCU</t>
  </si>
  <si>
    <t>SINIFIN DERS YÜKÜ</t>
  </si>
  <si>
    <t>ATIL DERS YÜKÜ</t>
  </si>
  <si>
    <t>KOORD DERS YÜKÜ</t>
  </si>
  <si>
    <t>ALABİLECEĞİ DERS SAATİ</t>
  </si>
  <si>
    <t>EKSİK FAZLA</t>
  </si>
  <si>
    <t>İŞL. SAY</t>
  </si>
  <si>
    <t>Küpeli Elektrik</t>
  </si>
  <si>
    <t>Aydınoğlu Elektrik</t>
  </si>
  <si>
    <t>Toprak OTOMOTİV</t>
  </si>
  <si>
    <t>SELİM TEMİZSOY</t>
  </si>
  <si>
    <t>DURSADE BULDUK</t>
  </si>
  <si>
    <t>İNCESU OSB</t>
  </si>
  <si>
    <t>ANBARMAH. 31. CADDE NO:147</t>
  </si>
  <si>
    <t>MUSAHACILI</t>
  </si>
  <si>
    <t>KAYADİBİ</t>
  </si>
  <si>
    <t>İdris mah.</t>
  </si>
  <si>
    <t>branşında öğrencisi olmayanlar</t>
  </si>
  <si>
    <t>VELİ ALTUNTAŞ</t>
  </si>
  <si>
    <t>KARACABEY SANAYİ SİT. NO:60</t>
  </si>
  <si>
    <t>KUAFÖR GÖKHAN</t>
  </si>
  <si>
    <t>YETKİİ ELEKTRİK</t>
  </si>
  <si>
    <t>AYDIN OTO ELEKTRİK</t>
  </si>
  <si>
    <t>Sanayi Sitesi 1. Cad. No:37</t>
  </si>
  <si>
    <t>YENİADIM MİMARLIK İNŞ. NAKLİYE</t>
  </si>
  <si>
    <t>KORKMAZ BİLGİSAYAR</t>
  </si>
  <si>
    <t>SAÇU DEMİR DOĞRAMA ATÖLYESİ</t>
  </si>
  <si>
    <t>MEHMET ATEŞ</t>
  </si>
  <si>
    <t>İSA TUĞRUL</t>
  </si>
  <si>
    <t>NURYIL İNŞ. TAAHHÜT</t>
  </si>
  <si>
    <t>ASRİN METAL</t>
  </si>
  <si>
    <t>SERHAT DEMİR DOĞRAMA</t>
  </si>
  <si>
    <t>MEHMET SELVET</t>
  </si>
  <si>
    <t>TUNCA OTOMOTİV</t>
  </si>
  <si>
    <t>AYBER SAYIN</t>
  </si>
  <si>
    <t>ENES ALİ BULUT</t>
  </si>
  <si>
    <t>BİLAL ÇAKAR</t>
  </si>
  <si>
    <t>ASLAN MOBİLYA</t>
  </si>
  <si>
    <t>MEHMET ÖZKAN</t>
  </si>
  <si>
    <t>ÖMER ÖZMEN</t>
  </si>
  <si>
    <t>AHMET EKİNCİ</t>
  </si>
  <si>
    <t>EKİNCİ MOBİLYA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</si>
</sst>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rgb="FF000000"/>
      <name val="Arial"/>
      <family val="2"/>
      <charset val="162"/>
    </font>
    <font>
      <sz val="10"/>
      <color rgb="FFFF0000"/>
      <name val="Arial"/>
      <family val="2"/>
      <charset val="162"/>
    </font>
    <font>
      <sz val="10"/>
      <color rgb="FFFF0000"/>
      <name val="Calibri"/>
      <family val="2"/>
      <charset val="162"/>
      <scheme val="minor"/>
    </font>
    <font>
      <sz val="10"/>
      <color rgb="FF92D050"/>
      <name val="Arial"/>
      <family val="2"/>
      <charset val="162"/>
    </font>
    <font>
      <sz val="10"/>
      <name val="Calibri"/>
      <family val="2"/>
      <charset val="16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A6E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5" fillId="0" borderId="0"/>
  </cellStyleXfs>
  <cellXfs count="83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wrapText="1"/>
    </xf>
    <xf numFmtId="0" fontId="0" fillId="0" borderId="6" xfId="0" applyBorder="1"/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7" borderId="0" xfId="0" applyFill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8" borderId="8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7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>
      <alignment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0" fillId="13" borderId="1" xfId="0" applyFill="1" applyBorder="1" applyAlignment="1">
      <alignment vertical="center"/>
    </xf>
    <xf numFmtId="0" fontId="0" fillId="13" borderId="6" xfId="0" applyFill="1" applyBorder="1"/>
    <xf numFmtId="0" fontId="0" fillId="13" borderId="0" xfId="0" applyFill="1"/>
    <xf numFmtId="0" fontId="0" fillId="0" borderId="1" xfId="0" applyBorder="1" applyAlignment="1">
      <alignment horizontal="center" vertical="center"/>
    </xf>
    <xf numFmtId="0" fontId="8" fillId="1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8" xfId="0" applyFont="1" applyFill="1" applyBorder="1" applyAlignment="1">
      <alignment vertical="center" wrapText="1"/>
    </xf>
  </cellXfs>
  <cellStyles count="4">
    <cellStyle name="Binlik Ayracı 2" xfId="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4A6E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6"/>
  <sheetViews>
    <sheetView tabSelected="1" topLeftCell="A29" zoomScale="70" zoomScaleNormal="70" workbookViewId="0">
      <selection activeCell="D65" sqref="D65"/>
    </sheetView>
  </sheetViews>
  <sheetFormatPr defaultRowHeight="18" customHeight="1"/>
  <cols>
    <col min="1" max="1" width="11.140625" style="32" customWidth="1"/>
    <col min="2" max="2" width="27.140625" style="47" customWidth="1"/>
    <col min="3" max="3" width="24.28515625" style="47" customWidth="1"/>
    <col min="4" max="4" width="25.7109375" style="47" customWidth="1"/>
    <col min="5" max="5" width="44.140625" style="32" customWidth="1"/>
    <col min="6" max="6" width="24.140625" style="47" customWidth="1"/>
    <col min="8" max="8" width="23" customWidth="1"/>
    <col min="9" max="9" width="12.28515625" customWidth="1"/>
    <col min="10" max="10" width="18.28515625" customWidth="1"/>
  </cols>
  <sheetData>
    <row r="1" spans="1:10" ht="33" customHeight="1">
      <c r="A1" s="18" t="s">
        <v>0</v>
      </c>
      <c r="B1" s="48" t="s">
        <v>1</v>
      </c>
      <c r="C1" s="48" t="s">
        <v>2</v>
      </c>
      <c r="D1" s="48" t="s">
        <v>3</v>
      </c>
      <c r="E1" s="18" t="s">
        <v>4</v>
      </c>
      <c r="F1" s="33" t="s">
        <v>70</v>
      </c>
      <c r="G1" s="5" t="s">
        <v>71</v>
      </c>
      <c r="H1" s="1" t="s">
        <v>97</v>
      </c>
      <c r="I1" s="1" t="s">
        <v>98</v>
      </c>
    </row>
    <row r="2" spans="1:10" ht="18" customHeight="1">
      <c r="A2" s="77" t="s">
        <v>69</v>
      </c>
      <c r="B2" s="78"/>
      <c r="C2" s="78"/>
      <c r="D2" s="78"/>
      <c r="E2" s="78"/>
      <c r="F2" s="78"/>
      <c r="G2" s="78"/>
      <c r="H2" s="2"/>
      <c r="I2" s="2"/>
    </row>
    <row r="3" spans="1:10" ht="31.15" customHeight="1" thickBot="1">
      <c r="A3" s="14">
        <v>4</v>
      </c>
      <c r="B3" s="12" t="s">
        <v>5</v>
      </c>
      <c r="C3" s="13" t="s">
        <v>6</v>
      </c>
      <c r="D3" s="15" t="s">
        <v>7</v>
      </c>
      <c r="E3" s="17" t="s">
        <v>13</v>
      </c>
      <c r="F3" s="34" t="s">
        <v>72</v>
      </c>
      <c r="G3" s="6">
        <v>2</v>
      </c>
      <c r="H3" s="71">
        <v>40</v>
      </c>
      <c r="I3" s="71">
        <f>H3-SUM(G3:G14)</f>
        <v>6</v>
      </c>
      <c r="J3" s="10"/>
    </row>
    <row r="4" spans="1:10" ht="18" customHeight="1" thickBot="1">
      <c r="A4" s="59">
        <v>33</v>
      </c>
      <c r="B4" s="60" t="s">
        <v>8</v>
      </c>
      <c r="C4" s="61" t="s">
        <v>6</v>
      </c>
      <c r="D4" s="68" t="s">
        <v>127</v>
      </c>
      <c r="E4" s="63" t="s">
        <v>13</v>
      </c>
      <c r="F4" s="64" t="s">
        <v>73</v>
      </c>
      <c r="G4" s="6">
        <v>1</v>
      </c>
      <c r="H4" s="71"/>
      <c r="I4" s="71"/>
      <c r="J4" s="10"/>
    </row>
    <row r="5" spans="1:10" ht="18" customHeight="1" thickBot="1">
      <c r="A5" s="14">
        <v>314</v>
      </c>
      <c r="B5" s="12" t="s">
        <v>9</v>
      </c>
      <c r="C5" s="13" t="s">
        <v>6</v>
      </c>
      <c r="D5" s="15" t="s">
        <v>10</v>
      </c>
      <c r="E5" s="17" t="s">
        <v>108</v>
      </c>
      <c r="F5" s="36" t="s">
        <v>74</v>
      </c>
      <c r="G5" s="6">
        <v>8</v>
      </c>
      <c r="H5" s="71"/>
      <c r="I5" s="71"/>
      <c r="J5" s="10"/>
    </row>
    <row r="6" spans="1:10" ht="18" customHeight="1" thickBot="1">
      <c r="A6" s="14">
        <v>316</v>
      </c>
      <c r="B6" s="12" t="s">
        <v>11</v>
      </c>
      <c r="C6" s="13" t="s">
        <v>6</v>
      </c>
      <c r="D6" s="15" t="s">
        <v>12</v>
      </c>
      <c r="E6" s="17" t="s">
        <v>13</v>
      </c>
      <c r="F6" s="34" t="s">
        <v>72</v>
      </c>
      <c r="G6" s="6">
        <v>2</v>
      </c>
      <c r="H6" s="71"/>
      <c r="I6" s="71"/>
      <c r="J6" s="10"/>
    </row>
    <row r="7" spans="1:10" ht="32.450000000000003" customHeight="1" thickBot="1">
      <c r="A7" s="14">
        <v>485</v>
      </c>
      <c r="B7" s="12" t="s">
        <v>14</v>
      </c>
      <c r="C7" s="13" t="s">
        <v>6</v>
      </c>
      <c r="D7" s="15" t="s">
        <v>15</v>
      </c>
      <c r="E7" s="17" t="s">
        <v>109</v>
      </c>
      <c r="F7" s="37" t="s">
        <v>92</v>
      </c>
      <c r="G7" s="6">
        <v>8</v>
      </c>
      <c r="H7" s="71"/>
      <c r="I7" s="71"/>
      <c r="J7" s="10"/>
    </row>
    <row r="8" spans="1:10" s="66" customFormat="1" ht="18" customHeight="1" thickBot="1">
      <c r="A8" s="59">
        <v>497</v>
      </c>
      <c r="B8" s="60" t="s">
        <v>16</v>
      </c>
      <c r="C8" s="61" t="s">
        <v>6</v>
      </c>
      <c r="D8" s="62" t="s">
        <v>125</v>
      </c>
      <c r="E8" s="63" t="s">
        <v>13</v>
      </c>
      <c r="F8" s="64" t="s">
        <v>72</v>
      </c>
      <c r="G8" s="65">
        <v>2</v>
      </c>
      <c r="H8" s="71"/>
      <c r="I8" s="71"/>
    </row>
    <row r="9" spans="1:10" ht="18" customHeight="1" thickBot="1">
      <c r="A9" s="14">
        <v>500</v>
      </c>
      <c r="B9" s="12" t="s">
        <v>18</v>
      </c>
      <c r="C9" s="13" t="s">
        <v>6</v>
      </c>
      <c r="D9" s="15" t="s">
        <v>24</v>
      </c>
      <c r="E9" s="17" t="s">
        <v>13</v>
      </c>
      <c r="F9" s="34" t="s">
        <v>72</v>
      </c>
      <c r="G9" s="6">
        <v>2</v>
      </c>
      <c r="H9" s="71"/>
      <c r="I9" s="71"/>
      <c r="J9" s="10"/>
    </row>
    <row r="10" spans="1:10" ht="32.25" customHeight="1" thickBot="1">
      <c r="A10" s="14">
        <v>478090</v>
      </c>
      <c r="B10" s="12" t="s">
        <v>19</v>
      </c>
      <c r="C10" s="13" t="s">
        <v>6</v>
      </c>
      <c r="D10" s="16" t="s">
        <v>122</v>
      </c>
      <c r="E10" s="17" t="s">
        <v>115</v>
      </c>
      <c r="F10" s="35" t="s">
        <v>73</v>
      </c>
      <c r="G10" s="6">
        <v>2</v>
      </c>
      <c r="H10" s="71"/>
      <c r="I10" s="71"/>
      <c r="J10" s="10"/>
    </row>
    <row r="11" spans="1:10" ht="28.15" customHeight="1" thickBot="1">
      <c r="A11" s="14">
        <v>478096</v>
      </c>
      <c r="B11" s="12" t="s">
        <v>21</v>
      </c>
      <c r="C11" s="13" t="s">
        <v>6</v>
      </c>
      <c r="D11" s="49" t="s">
        <v>114</v>
      </c>
      <c r="E11" s="17" t="s">
        <v>115</v>
      </c>
      <c r="F11" s="37" t="s">
        <v>92</v>
      </c>
      <c r="G11" s="6">
        <v>1</v>
      </c>
      <c r="H11" s="71"/>
      <c r="I11" s="71"/>
      <c r="J11" s="10"/>
    </row>
    <row r="12" spans="1:10" ht="18" customHeight="1" thickBot="1">
      <c r="A12" s="59">
        <v>478099</v>
      </c>
      <c r="B12" s="60" t="s">
        <v>22</v>
      </c>
      <c r="C12" s="61" t="s">
        <v>6</v>
      </c>
      <c r="D12" s="68" t="s">
        <v>126</v>
      </c>
      <c r="E12" s="63" t="s">
        <v>13</v>
      </c>
      <c r="F12" s="64" t="s">
        <v>73</v>
      </c>
      <c r="G12" s="65">
        <v>2</v>
      </c>
      <c r="H12" s="71"/>
      <c r="I12" s="71"/>
      <c r="J12" s="10"/>
    </row>
    <row r="13" spans="1:10" ht="18" customHeight="1" thickBot="1">
      <c r="A13" s="14">
        <v>478105</v>
      </c>
      <c r="B13" s="12" t="s">
        <v>23</v>
      </c>
      <c r="C13" s="13" t="s">
        <v>6</v>
      </c>
      <c r="D13" s="15" t="s">
        <v>24</v>
      </c>
      <c r="E13" s="17" t="s">
        <v>13</v>
      </c>
      <c r="F13" s="35" t="s">
        <v>73</v>
      </c>
      <c r="G13" s="6">
        <v>2</v>
      </c>
      <c r="H13" s="71"/>
      <c r="I13" s="71"/>
      <c r="J13" s="10"/>
    </row>
    <row r="14" spans="1:10" ht="18" customHeight="1" thickBot="1">
      <c r="A14" s="14">
        <v>478108</v>
      </c>
      <c r="B14" s="12" t="s">
        <v>25</v>
      </c>
      <c r="C14" s="13" t="s">
        <v>6</v>
      </c>
      <c r="D14" s="49" t="s">
        <v>114</v>
      </c>
      <c r="E14" s="17" t="s">
        <v>115</v>
      </c>
      <c r="F14" s="37" t="s">
        <v>92</v>
      </c>
      <c r="G14" s="6">
        <v>2</v>
      </c>
      <c r="H14" s="71"/>
      <c r="I14" s="71"/>
      <c r="J14" s="10"/>
    </row>
    <row r="15" spans="1:10" ht="18" customHeight="1">
      <c r="A15" s="75" t="s">
        <v>68</v>
      </c>
      <c r="B15" s="76"/>
      <c r="C15" s="76"/>
      <c r="D15" s="76"/>
      <c r="E15" s="76"/>
      <c r="F15" s="76"/>
      <c r="G15" s="76"/>
      <c r="H15" s="7"/>
      <c r="I15" s="7"/>
    </row>
    <row r="16" spans="1:10" ht="18" customHeight="1" thickBot="1">
      <c r="A16" s="14">
        <v>39</v>
      </c>
      <c r="B16" s="12" t="s">
        <v>96</v>
      </c>
      <c r="C16" s="13" t="s">
        <v>26</v>
      </c>
      <c r="D16" s="12" t="s">
        <v>103</v>
      </c>
      <c r="E16" s="17" t="s">
        <v>110</v>
      </c>
      <c r="F16" s="38" t="s">
        <v>93</v>
      </c>
      <c r="G16" s="6">
        <v>6</v>
      </c>
      <c r="H16" s="71">
        <v>34</v>
      </c>
      <c r="I16" s="71">
        <f>H16-SUM(G16:G28)</f>
        <v>8</v>
      </c>
    </row>
    <row r="17" spans="1:9" ht="18" customHeight="1" thickBot="1">
      <c r="A17" s="14">
        <v>463</v>
      </c>
      <c r="B17" s="12" t="s">
        <v>27</v>
      </c>
      <c r="C17" s="13" t="s">
        <v>26</v>
      </c>
      <c r="D17" s="12" t="s">
        <v>104</v>
      </c>
      <c r="E17" s="17" t="s">
        <v>13</v>
      </c>
      <c r="F17" s="39" t="s">
        <v>94</v>
      </c>
      <c r="G17" s="6">
        <v>2</v>
      </c>
      <c r="H17" s="71"/>
      <c r="I17" s="71"/>
    </row>
    <row r="18" spans="1:9" ht="33.75" customHeight="1" thickBot="1">
      <c r="A18" s="14">
        <v>487</v>
      </c>
      <c r="B18" s="12" t="s">
        <v>28</v>
      </c>
      <c r="C18" s="13" t="s">
        <v>26</v>
      </c>
      <c r="D18" s="14" t="s">
        <v>120</v>
      </c>
      <c r="E18" s="17" t="s">
        <v>112</v>
      </c>
      <c r="F18" s="39" t="s">
        <v>94</v>
      </c>
      <c r="G18" s="6">
        <v>1</v>
      </c>
      <c r="H18" s="71"/>
      <c r="I18" s="71"/>
    </row>
    <row r="19" spans="1:9" ht="18" customHeight="1" thickBot="1">
      <c r="A19" s="14">
        <v>490</v>
      </c>
      <c r="B19" s="12" t="s">
        <v>29</v>
      </c>
      <c r="C19" s="13" t="s">
        <v>26</v>
      </c>
      <c r="D19" s="12" t="s">
        <v>75</v>
      </c>
      <c r="E19" s="17" t="s">
        <v>13</v>
      </c>
      <c r="F19" s="38" t="s">
        <v>93</v>
      </c>
      <c r="G19" s="6">
        <v>2</v>
      </c>
      <c r="H19" s="71"/>
      <c r="I19" s="71"/>
    </row>
    <row r="20" spans="1:9" ht="18" customHeight="1" thickBot="1">
      <c r="A20" s="14">
        <v>491</v>
      </c>
      <c r="B20" s="12" t="s">
        <v>30</v>
      </c>
      <c r="C20" s="13" t="s">
        <v>26</v>
      </c>
      <c r="D20" s="12" t="s">
        <v>75</v>
      </c>
      <c r="E20" s="17" t="s">
        <v>13</v>
      </c>
      <c r="F20" s="38" t="s">
        <v>93</v>
      </c>
      <c r="G20" s="6">
        <v>1</v>
      </c>
      <c r="H20" s="71"/>
      <c r="I20" s="71"/>
    </row>
    <row r="21" spans="1:9" ht="18" customHeight="1" thickBot="1">
      <c r="A21" s="14">
        <v>470358</v>
      </c>
      <c r="B21" s="12" t="s">
        <v>31</v>
      </c>
      <c r="C21" s="13" t="s">
        <v>26</v>
      </c>
      <c r="D21" s="12" t="s">
        <v>32</v>
      </c>
      <c r="E21" s="17" t="s">
        <v>33</v>
      </c>
      <c r="F21" s="39" t="s">
        <v>94</v>
      </c>
      <c r="G21" s="6">
        <v>2</v>
      </c>
      <c r="H21" s="71"/>
      <c r="I21" s="71"/>
    </row>
    <row r="22" spans="1:9" ht="15.75" customHeight="1" thickBot="1">
      <c r="A22" s="14">
        <v>478089</v>
      </c>
      <c r="B22" s="12" t="s">
        <v>34</v>
      </c>
      <c r="C22" s="13" t="s">
        <v>26</v>
      </c>
      <c r="D22" s="12" t="s">
        <v>75</v>
      </c>
      <c r="E22" s="17" t="s">
        <v>13</v>
      </c>
      <c r="F22" s="38" t="s">
        <v>93</v>
      </c>
      <c r="G22" s="6">
        <v>0</v>
      </c>
      <c r="H22" s="71"/>
      <c r="I22" s="71"/>
    </row>
    <row r="23" spans="1:9" ht="18" customHeight="1" thickBot="1">
      <c r="A23" s="14">
        <v>478092</v>
      </c>
      <c r="B23" s="12" t="s">
        <v>35</v>
      </c>
      <c r="C23" s="13" t="s">
        <v>26</v>
      </c>
      <c r="D23" s="12" t="s">
        <v>121</v>
      </c>
      <c r="E23" s="17" t="s">
        <v>13</v>
      </c>
      <c r="F23" s="39" t="s">
        <v>94</v>
      </c>
      <c r="G23" s="6"/>
      <c r="H23" s="71"/>
      <c r="I23" s="71"/>
    </row>
    <row r="24" spans="1:9" ht="18" customHeight="1" thickBot="1">
      <c r="A24" s="14">
        <v>478093</v>
      </c>
      <c r="B24" s="12" t="s">
        <v>36</v>
      </c>
      <c r="C24" s="13" t="s">
        <v>26</v>
      </c>
      <c r="D24" s="12" t="s">
        <v>117</v>
      </c>
      <c r="E24" s="19" t="s">
        <v>111</v>
      </c>
      <c r="F24" s="39" t="s">
        <v>94</v>
      </c>
      <c r="G24" s="6">
        <v>6</v>
      </c>
      <c r="H24" s="71"/>
      <c r="I24" s="71"/>
    </row>
    <row r="25" spans="1:9" ht="18" customHeight="1" thickBot="1">
      <c r="A25" s="14">
        <v>478095</v>
      </c>
      <c r="B25" s="12" t="s">
        <v>37</v>
      </c>
      <c r="C25" s="13" t="s">
        <v>26</v>
      </c>
      <c r="D25" s="12" t="s">
        <v>38</v>
      </c>
      <c r="E25" s="17" t="s">
        <v>112</v>
      </c>
      <c r="F25" s="39" t="s">
        <v>94</v>
      </c>
      <c r="G25" s="6">
        <v>2</v>
      </c>
      <c r="H25" s="71"/>
      <c r="I25" s="71"/>
    </row>
    <row r="26" spans="1:9" ht="18" customHeight="1" thickBot="1">
      <c r="A26" s="54">
        <v>478100</v>
      </c>
      <c r="B26" s="55" t="s">
        <v>39</v>
      </c>
      <c r="C26" s="56" t="s">
        <v>26</v>
      </c>
      <c r="D26" s="57"/>
      <c r="E26" s="58"/>
      <c r="F26" s="46"/>
      <c r="G26" s="6"/>
      <c r="H26" s="71"/>
      <c r="I26" s="71"/>
    </row>
    <row r="27" spans="1:9" ht="18" customHeight="1" thickBot="1">
      <c r="A27" s="14">
        <v>478111</v>
      </c>
      <c r="B27" s="12" t="s">
        <v>40</v>
      </c>
      <c r="C27" s="13" t="s">
        <v>26</v>
      </c>
      <c r="D27" s="50" t="s">
        <v>118</v>
      </c>
      <c r="E27" s="17" t="s">
        <v>119</v>
      </c>
      <c r="F27" s="39" t="s">
        <v>94</v>
      </c>
      <c r="G27" s="6">
        <v>2</v>
      </c>
      <c r="H27" s="71"/>
      <c r="I27" s="71"/>
    </row>
    <row r="28" spans="1:9" ht="18" customHeight="1" thickBot="1">
      <c r="A28" s="14">
        <v>481737</v>
      </c>
      <c r="B28" s="12" t="s">
        <v>41</v>
      </c>
      <c r="C28" s="13" t="s">
        <v>26</v>
      </c>
      <c r="D28" s="12" t="s">
        <v>121</v>
      </c>
      <c r="E28" s="17" t="s">
        <v>13</v>
      </c>
      <c r="F28" s="39" t="s">
        <v>94</v>
      </c>
      <c r="G28" s="6">
        <v>2</v>
      </c>
      <c r="H28" s="71"/>
      <c r="I28" s="71"/>
    </row>
    <row r="29" spans="1:9" ht="18" customHeight="1">
      <c r="A29" s="75" t="s">
        <v>67</v>
      </c>
      <c r="B29" s="76"/>
      <c r="C29" s="76"/>
      <c r="D29" s="76"/>
      <c r="E29" s="76"/>
      <c r="F29" s="76"/>
      <c r="G29" s="76"/>
      <c r="H29" s="7"/>
      <c r="I29" s="7"/>
    </row>
    <row r="30" spans="1:9" ht="18" customHeight="1">
      <c r="A30" s="14">
        <v>7</v>
      </c>
      <c r="B30" s="12" t="s">
        <v>42</v>
      </c>
      <c r="C30" s="13" t="s">
        <v>43</v>
      </c>
      <c r="D30" s="12" t="s">
        <v>44</v>
      </c>
      <c r="E30" s="13" t="s">
        <v>13</v>
      </c>
      <c r="F30" s="40" t="s">
        <v>106</v>
      </c>
      <c r="G30" s="6">
        <v>2</v>
      </c>
      <c r="H30" s="71">
        <v>24</v>
      </c>
      <c r="I30" s="71">
        <f>H30-SUM(G30:G38)</f>
        <v>5</v>
      </c>
    </row>
    <row r="31" spans="1:9" ht="18" customHeight="1" thickBot="1">
      <c r="A31" s="14">
        <v>40</v>
      </c>
      <c r="B31" s="12" t="s">
        <v>45</v>
      </c>
      <c r="C31" s="13" t="s">
        <v>43</v>
      </c>
      <c r="D31" s="12" t="s">
        <v>12</v>
      </c>
      <c r="E31" s="17" t="s">
        <v>13</v>
      </c>
      <c r="F31" s="41" t="s">
        <v>106</v>
      </c>
      <c r="G31" s="6">
        <v>2</v>
      </c>
      <c r="H31" s="71"/>
      <c r="I31" s="71"/>
    </row>
    <row r="32" spans="1:9" ht="18" customHeight="1" thickBot="1">
      <c r="A32" s="14">
        <v>56</v>
      </c>
      <c r="B32" s="12" t="s">
        <v>46</v>
      </c>
      <c r="C32" s="13" t="s">
        <v>43</v>
      </c>
      <c r="D32" s="12" t="s">
        <v>12</v>
      </c>
      <c r="E32" s="17" t="s">
        <v>13</v>
      </c>
      <c r="F32" s="41" t="s">
        <v>106</v>
      </c>
      <c r="G32" s="6">
        <v>1</v>
      </c>
      <c r="H32" s="71"/>
      <c r="I32" s="71"/>
    </row>
    <row r="33" spans="1:9" ht="18" customHeight="1" thickBot="1">
      <c r="A33" s="14">
        <v>486</v>
      </c>
      <c r="B33" s="12" t="s">
        <v>47</v>
      </c>
      <c r="C33" s="13" t="s">
        <v>43</v>
      </c>
      <c r="D33" s="12" t="s">
        <v>105</v>
      </c>
      <c r="E33" s="17" t="s">
        <v>111</v>
      </c>
      <c r="F33" s="41" t="s">
        <v>106</v>
      </c>
      <c r="G33" s="6">
        <v>6</v>
      </c>
      <c r="H33" s="71"/>
      <c r="I33" s="71"/>
    </row>
    <row r="34" spans="1:9" ht="18" customHeight="1" thickBot="1">
      <c r="A34" s="14">
        <v>493</v>
      </c>
      <c r="B34" s="12" t="s">
        <v>48</v>
      </c>
      <c r="C34" s="13" t="s">
        <v>43</v>
      </c>
      <c r="D34" s="12" t="s">
        <v>49</v>
      </c>
      <c r="E34" s="17" t="s">
        <v>13</v>
      </c>
      <c r="F34" s="41" t="s">
        <v>106</v>
      </c>
      <c r="G34" s="6">
        <v>2</v>
      </c>
      <c r="H34" s="71"/>
      <c r="I34" s="71"/>
    </row>
    <row r="35" spans="1:9" ht="18" customHeight="1" thickBot="1">
      <c r="A35" s="14">
        <v>494</v>
      </c>
      <c r="B35" s="12" t="s">
        <v>50</v>
      </c>
      <c r="C35" s="13" t="s">
        <v>43</v>
      </c>
      <c r="D35" s="12" t="s">
        <v>49</v>
      </c>
      <c r="E35" s="17" t="s">
        <v>13</v>
      </c>
      <c r="F35" s="41" t="s">
        <v>106</v>
      </c>
      <c r="G35" s="6">
        <v>1</v>
      </c>
      <c r="H35" s="71"/>
      <c r="I35" s="71"/>
    </row>
    <row r="36" spans="1:9" ht="18" customHeight="1" thickBot="1">
      <c r="A36" s="14">
        <v>470351</v>
      </c>
      <c r="B36" s="12" t="s">
        <v>51</v>
      </c>
      <c r="C36" s="13" t="s">
        <v>43</v>
      </c>
      <c r="D36" s="12" t="s">
        <v>53</v>
      </c>
      <c r="E36" s="17" t="s">
        <v>13</v>
      </c>
      <c r="F36" s="24" t="s">
        <v>76</v>
      </c>
      <c r="G36" s="6">
        <v>1</v>
      </c>
      <c r="H36" s="71"/>
      <c r="I36" s="71"/>
    </row>
    <row r="37" spans="1:9" ht="18" customHeight="1" thickBot="1">
      <c r="A37" s="14">
        <v>470360</v>
      </c>
      <c r="B37" s="12" t="s">
        <v>52</v>
      </c>
      <c r="C37" s="13" t="s">
        <v>43</v>
      </c>
      <c r="D37" s="12" t="s">
        <v>53</v>
      </c>
      <c r="E37" s="17" t="s">
        <v>13</v>
      </c>
      <c r="F37" s="24" t="s">
        <v>76</v>
      </c>
      <c r="G37" s="6">
        <v>2</v>
      </c>
      <c r="H37" s="71"/>
      <c r="I37" s="71"/>
    </row>
    <row r="38" spans="1:9" ht="18" customHeight="1" thickBot="1">
      <c r="A38" s="14">
        <v>478112</v>
      </c>
      <c r="B38" s="12" t="s">
        <v>54</v>
      </c>
      <c r="C38" s="13" t="s">
        <v>43</v>
      </c>
      <c r="D38" s="12" t="s">
        <v>20</v>
      </c>
      <c r="E38" s="17" t="s">
        <v>13</v>
      </c>
      <c r="F38" s="24" t="s">
        <v>76</v>
      </c>
      <c r="G38" s="6">
        <v>2</v>
      </c>
      <c r="H38" s="71"/>
      <c r="I38" s="71"/>
    </row>
    <row r="39" spans="1:9" ht="18" customHeight="1">
      <c r="A39" s="73" t="s">
        <v>66</v>
      </c>
      <c r="B39" s="74"/>
      <c r="C39" s="74"/>
      <c r="D39" s="74"/>
      <c r="E39" s="74"/>
      <c r="F39" s="74"/>
      <c r="G39" s="74"/>
      <c r="H39" s="7"/>
      <c r="I39" s="7"/>
    </row>
    <row r="40" spans="1:9" ht="18" customHeight="1" thickBot="1">
      <c r="A40" s="14">
        <v>2</v>
      </c>
      <c r="B40" s="12" t="s">
        <v>55</v>
      </c>
      <c r="C40" s="13" t="s">
        <v>56</v>
      </c>
      <c r="D40" s="12" t="s">
        <v>57</v>
      </c>
      <c r="E40" s="17" t="s">
        <v>13</v>
      </c>
      <c r="F40" s="42" t="s">
        <v>107</v>
      </c>
      <c r="G40" s="6">
        <v>2</v>
      </c>
      <c r="H40" s="71">
        <v>16</v>
      </c>
      <c r="I40" s="71">
        <f>H40-SUM(G40:G47)</f>
        <v>7</v>
      </c>
    </row>
    <row r="41" spans="1:9" ht="18" customHeight="1" thickBot="1">
      <c r="A41" s="14">
        <v>488</v>
      </c>
      <c r="B41" s="12" t="s">
        <v>58</v>
      </c>
      <c r="C41" s="12" t="s">
        <v>56</v>
      </c>
      <c r="D41" s="12" t="s">
        <v>57</v>
      </c>
      <c r="E41" s="17" t="s">
        <v>13</v>
      </c>
      <c r="F41" s="42" t="s">
        <v>107</v>
      </c>
      <c r="G41" s="6">
        <v>1</v>
      </c>
      <c r="H41" s="71"/>
      <c r="I41" s="71"/>
    </row>
    <row r="42" spans="1:9" ht="18" customHeight="1" thickBot="1">
      <c r="A42" s="14">
        <v>492</v>
      </c>
      <c r="B42" s="12" t="s">
        <v>59</v>
      </c>
      <c r="C42" s="12" t="s">
        <v>56</v>
      </c>
      <c r="D42" s="12" t="s">
        <v>57</v>
      </c>
      <c r="E42" s="17" t="s">
        <v>13</v>
      </c>
      <c r="F42" s="42" t="s">
        <v>107</v>
      </c>
      <c r="G42" s="6">
        <v>1</v>
      </c>
      <c r="H42" s="71"/>
      <c r="I42" s="71"/>
    </row>
    <row r="43" spans="1:9" ht="18" customHeight="1" thickBot="1">
      <c r="A43" s="14">
        <v>499</v>
      </c>
      <c r="B43" s="12" t="s">
        <v>60</v>
      </c>
      <c r="C43" s="12" t="s">
        <v>56</v>
      </c>
      <c r="D43" s="12" t="s">
        <v>57</v>
      </c>
      <c r="E43" s="17" t="s">
        <v>13</v>
      </c>
      <c r="F43" s="42" t="s">
        <v>107</v>
      </c>
      <c r="G43" s="6">
        <v>0</v>
      </c>
      <c r="H43" s="71"/>
      <c r="I43" s="71"/>
    </row>
    <row r="44" spans="1:9" ht="18" customHeight="1" thickBot="1">
      <c r="A44" s="14">
        <v>482670</v>
      </c>
      <c r="B44" s="12" t="s">
        <v>61</v>
      </c>
      <c r="C44" s="12" t="s">
        <v>56</v>
      </c>
      <c r="D44" s="12" t="s">
        <v>62</v>
      </c>
      <c r="E44" s="17" t="s">
        <v>13</v>
      </c>
      <c r="F44" s="42" t="s">
        <v>107</v>
      </c>
      <c r="G44" s="6">
        <v>2</v>
      </c>
      <c r="H44" s="71"/>
      <c r="I44" s="71"/>
    </row>
    <row r="45" spans="1:9" ht="18" customHeight="1" thickBot="1">
      <c r="A45" s="14">
        <v>482671</v>
      </c>
      <c r="B45" s="12" t="s">
        <v>63</v>
      </c>
      <c r="C45" s="12" t="s">
        <v>56</v>
      </c>
      <c r="D45" s="12" t="s">
        <v>62</v>
      </c>
      <c r="E45" s="17" t="s">
        <v>13</v>
      </c>
      <c r="F45" s="42" t="s">
        <v>107</v>
      </c>
      <c r="G45" s="6">
        <v>1</v>
      </c>
      <c r="H45" s="71"/>
      <c r="I45" s="71"/>
    </row>
    <row r="46" spans="1:9" ht="18" customHeight="1" thickBot="1">
      <c r="A46" s="14">
        <v>482672</v>
      </c>
      <c r="B46" s="12" t="s">
        <v>64</v>
      </c>
      <c r="C46" s="12" t="s">
        <v>56</v>
      </c>
      <c r="D46" s="12" t="s">
        <v>62</v>
      </c>
      <c r="E46" s="17" t="s">
        <v>13</v>
      </c>
      <c r="F46" s="42" t="s">
        <v>107</v>
      </c>
      <c r="G46" s="6">
        <v>1</v>
      </c>
      <c r="H46" s="71"/>
      <c r="I46" s="71"/>
    </row>
    <row r="47" spans="1:9" ht="18" customHeight="1" thickBot="1">
      <c r="A47" s="14">
        <v>482673</v>
      </c>
      <c r="B47" s="12" t="s">
        <v>65</v>
      </c>
      <c r="C47" s="12" t="s">
        <v>56</v>
      </c>
      <c r="D47" s="12" t="s">
        <v>62</v>
      </c>
      <c r="E47" s="17" t="s">
        <v>13</v>
      </c>
      <c r="F47" s="42" t="s">
        <v>107</v>
      </c>
      <c r="G47" s="6">
        <v>1</v>
      </c>
      <c r="H47" s="71"/>
      <c r="I47" s="71"/>
    </row>
    <row r="48" spans="1:9" ht="18" customHeight="1">
      <c r="A48" s="72" t="s">
        <v>85</v>
      </c>
      <c r="B48" s="72"/>
      <c r="C48" s="72"/>
      <c r="D48" s="72"/>
      <c r="E48" s="72"/>
      <c r="F48" s="72"/>
      <c r="G48" s="72"/>
      <c r="H48" s="7"/>
      <c r="I48" s="7"/>
    </row>
    <row r="49" spans="1:10" ht="18" customHeight="1">
      <c r="A49" s="20">
        <v>1</v>
      </c>
      <c r="B49" s="3" t="s">
        <v>78</v>
      </c>
      <c r="C49" s="51" t="s">
        <v>85</v>
      </c>
      <c r="D49" s="51" t="s">
        <v>87</v>
      </c>
      <c r="E49" s="11" t="s">
        <v>13</v>
      </c>
      <c r="F49" s="43" t="s">
        <v>86</v>
      </c>
      <c r="G49" s="6">
        <v>2</v>
      </c>
      <c r="H49" s="71">
        <v>18</v>
      </c>
      <c r="I49" s="71">
        <f>H49-SUM(G49:G60)</f>
        <v>5</v>
      </c>
      <c r="J49" s="9"/>
    </row>
    <row r="50" spans="1:10" ht="18" customHeight="1">
      <c r="A50" s="20">
        <v>2</v>
      </c>
      <c r="B50" s="4" t="s">
        <v>79</v>
      </c>
      <c r="C50" s="51" t="s">
        <v>85</v>
      </c>
      <c r="D50" s="51" t="s">
        <v>88</v>
      </c>
      <c r="E50" s="11" t="s">
        <v>13</v>
      </c>
      <c r="F50" s="36" t="s">
        <v>74</v>
      </c>
      <c r="G50" s="6">
        <v>2</v>
      </c>
      <c r="H50" s="71"/>
      <c r="I50" s="71"/>
    </row>
    <row r="51" spans="1:10" ht="18" customHeight="1">
      <c r="A51" s="23">
        <v>3</v>
      </c>
      <c r="B51" s="70" t="s">
        <v>130</v>
      </c>
      <c r="C51" s="51" t="s">
        <v>85</v>
      </c>
      <c r="D51" s="51" t="s">
        <v>88</v>
      </c>
      <c r="E51" s="67" t="s">
        <v>13</v>
      </c>
      <c r="F51" s="36" t="s">
        <v>74</v>
      </c>
      <c r="G51" s="6"/>
      <c r="H51" s="71"/>
      <c r="I51" s="71"/>
    </row>
    <row r="52" spans="1:10" ht="18" customHeight="1">
      <c r="A52" s="23">
        <v>4</v>
      </c>
      <c r="B52" s="70" t="s">
        <v>131</v>
      </c>
      <c r="C52" s="51" t="s">
        <v>85</v>
      </c>
      <c r="D52" s="51" t="s">
        <v>88</v>
      </c>
      <c r="E52" s="67" t="s">
        <v>13</v>
      </c>
      <c r="F52" s="36" t="s">
        <v>74</v>
      </c>
      <c r="G52" s="6"/>
      <c r="H52" s="71"/>
      <c r="I52" s="71"/>
    </row>
    <row r="53" spans="1:10" ht="18" customHeight="1">
      <c r="A53" s="20">
        <v>5</v>
      </c>
      <c r="B53" s="4" t="s">
        <v>80</v>
      </c>
      <c r="C53" s="51" t="s">
        <v>85</v>
      </c>
      <c r="D53" s="51" t="s">
        <v>89</v>
      </c>
      <c r="E53" s="11" t="s">
        <v>13</v>
      </c>
      <c r="F53" s="43" t="s">
        <v>86</v>
      </c>
      <c r="G53" s="6">
        <v>2</v>
      </c>
      <c r="H53" s="71"/>
      <c r="I53" s="71"/>
    </row>
    <row r="54" spans="1:10" ht="18" customHeight="1">
      <c r="A54" s="23">
        <v>6</v>
      </c>
      <c r="B54" s="70" t="s">
        <v>123</v>
      </c>
      <c r="C54" s="51" t="s">
        <v>85</v>
      </c>
      <c r="D54" s="51" t="s">
        <v>90</v>
      </c>
      <c r="E54" s="11" t="s">
        <v>13</v>
      </c>
      <c r="F54" s="34" t="s">
        <v>72</v>
      </c>
      <c r="G54" s="6"/>
      <c r="H54" s="71"/>
      <c r="I54" s="71"/>
    </row>
    <row r="55" spans="1:10" ht="18" customHeight="1">
      <c r="A55" s="20">
        <v>7</v>
      </c>
      <c r="B55" s="4" t="s">
        <v>81</v>
      </c>
      <c r="C55" s="51" t="s">
        <v>85</v>
      </c>
      <c r="D55" s="51" t="s">
        <v>90</v>
      </c>
      <c r="E55" s="11" t="s">
        <v>13</v>
      </c>
      <c r="F55" s="34" t="s">
        <v>72</v>
      </c>
      <c r="G55" s="6">
        <v>1</v>
      </c>
      <c r="H55" s="71"/>
      <c r="I55" s="71"/>
      <c r="J55" s="9"/>
    </row>
    <row r="56" spans="1:10" ht="18" customHeight="1">
      <c r="A56" s="23">
        <v>8</v>
      </c>
      <c r="B56" s="70" t="s">
        <v>128</v>
      </c>
      <c r="C56" s="51" t="s">
        <v>85</v>
      </c>
      <c r="D56" s="51" t="s">
        <v>129</v>
      </c>
      <c r="E56" s="67" t="s">
        <v>13</v>
      </c>
      <c r="F56" s="34"/>
      <c r="G56" s="6"/>
      <c r="H56" s="71"/>
      <c r="I56" s="71"/>
      <c r="J56" s="9"/>
    </row>
    <row r="57" spans="1:10" ht="18" customHeight="1">
      <c r="A57" s="20">
        <v>9</v>
      </c>
      <c r="B57" s="4" t="s">
        <v>82</v>
      </c>
      <c r="C57" s="51" t="s">
        <v>85</v>
      </c>
      <c r="D57" s="51" t="s">
        <v>17</v>
      </c>
      <c r="E57" s="11" t="s">
        <v>13</v>
      </c>
      <c r="F57" s="35" t="s">
        <v>73</v>
      </c>
      <c r="G57" s="6">
        <v>2</v>
      </c>
      <c r="H57" s="71"/>
      <c r="I57" s="71"/>
      <c r="J57" s="9"/>
    </row>
    <row r="58" spans="1:10" ht="18" customHeight="1">
      <c r="A58" s="23">
        <v>10</v>
      </c>
      <c r="B58" s="70" t="s">
        <v>124</v>
      </c>
      <c r="C58" s="51" t="s">
        <v>85</v>
      </c>
      <c r="D58" s="51" t="s">
        <v>91</v>
      </c>
      <c r="E58" s="11" t="s">
        <v>13</v>
      </c>
      <c r="F58" s="43" t="s">
        <v>86</v>
      </c>
      <c r="G58" s="6"/>
      <c r="H58" s="71"/>
      <c r="I58" s="71"/>
      <c r="J58" s="9"/>
    </row>
    <row r="59" spans="1:10" ht="18" customHeight="1">
      <c r="A59" s="20">
        <v>11</v>
      </c>
      <c r="B59" s="4" t="s">
        <v>83</v>
      </c>
      <c r="C59" s="51" t="s">
        <v>85</v>
      </c>
      <c r="D59" s="51" t="s">
        <v>91</v>
      </c>
      <c r="E59" s="11" t="s">
        <v>13</v>
      </c>
      <c r="F59" s="43" t="s">
        <v>86</v>
      </c>
      <c r="G59" s="6">
        <v>2</v>
      </c>
      <c r="H59" s="71"/>
      <c r="I59" s="71"/>
      <c r="J59" s="9"/>
    </row>
    <row r="60" spans="1:10" ht="18" customHeight="1">
      <c r="A60" s="23">
        <v>12</v>
      </c>
      <c r="B60" s="70" t="s">
        <v>84</v>
      </c>
      <c r="C60" s="82" t="s">
        <v>85</v>
      </c>
      <c r="D60" s="7" t="s">
        <v>116</v>
      </c>
      <c r="E60" s="11" t="s">
        <v>13</v>
      </c>
      <c r="F60" s="44" t="s">
        <v>76</v>
      </c>
      <c r="G60" s="6">
        <v>2</v>
      </c>
      <c r="H60" s="71"/>
      <c r="I60" s="71"/>
    </row>
    <row r="61" spans="1:10" ht="18" customHeight="1">
      <c r="A61" s="23">
        <v>13</v>
      </c>
      <c r="B61" s="70" t="s">
        <v>132</v>
      </c>
      <c r="C61" s="82" t="s">
        <v>85</v>
      </c>
      <c r="D61" s="79" t="s">
        <v>133</v>
      </c>
      <c r="E61" s="69" t="s">
        <v>13</v>
      </c>
      <c r="F61" s="44"/>
      <c r="G61" s="81"/>
      <c r="H61" s="80"/>
      <c r="I61" s="80"/>
    </row>
    <row r="62" spans="1:10" ht="18" customHeight="1">
      <c r="A62" s="23">
        <v>14</v>
      </c>
      <c r="B62" s="70" t="s">
        <v>134</v>
      </c>
      <c r="C62" s="82" t="s">
        <v>85</v>
      </c>
      <c r="D62" s="79" t="s">
        <v>133</v>
      </c>
      <c r="E62" s="69" t="s">
        <v>13</v>
      </c>
      <c r="F62" s="44"/>
      <c r="G62" s="81"/>
      <c r="H62" s="80"/>
      <c r="I62" s="80"/>
    </row>
    <row r="63" spans="1:10" ht="18" customHeight="1">
      <c r="A63" s="23">
        <v>15</v>
      </c>
      <c r="B63" s="70" t="s">
        <v>135</v>
      </c>
      <c r="C63" s="82" t="s">
        <v>85</v>
      </c>
      <c r="D63" s="47" t="s">
        <v>137</v>
      </c>
      <c r="E63" s="69" t="s">
        <v>13</v>
      </c>
      <c r="F63" s="44"/>
      <c r="G63" s="81"/>
      <c r="H63" s="80"/>
      <c r="I63" s="80"/>
    </row>
    <row r="64" spans="1:10" ht="18" customHeight="1">
      <c r="A64" s="23">
        <v>16</v>
      </c>
      <c r="B64" s="46" t="s">
        <v>136</v>
      </c>
      <c r="C64" s="82" t="s">
        <v>85</v>
      </c>
      <c r="D64" s="47" t="s">
        <v>137</v>
      </c>
      <c r="E64" s="69" t="s">
        <v>13</v>
      </c>
      <c r="F64" s="7"/>
    </row>
    <row r="65" spans="4:10" ht="24" customHeight="1">
      <c r="D65" s="52" t="s">
        <v>113</v>
      </c>
      <c r="E65" s="20"/>
      <c r="F65" s="45" t="s">
        <v>99</v>
      </c>
      <c r="G65" s="2"/>
      <c r="H65" s="2" t="s">
        <v>100</v>
      </c>
      <c r="I65" s="2" t="s">
        <v>101</v>
      </c>
      <c r="J65" s="2" t="s">
        <v>102</v>
      </c>
    </row>
    <row r="66" spans="4:10" ht="18" customHeight="1">
      <c r="D66" s="53"/>
      <c r="E66" s="21" t="s">
        <v>95</v>
      </c>
      <c r="F66" s="37">
        <f>G7+G11+G14</f>
        <v>11</v>
      </c>
      <c r="G66" s="2"/>
      <c r="H66" s="2">
        <v>14</v>
      </c>
      <c r="I66" s="2">
        <f>H66-F66</f>
        <v>3</v>
      </c>
      <c r="J66" s="2">
        <f>COUNT(G7)</f>
        <v>1</v>
      </c>
    </row>
    <row r="67" spans="4:10" ht="18" customHeight="1">
      <c r="E67" s="22" t="s">
        <v>86</v>
      </c>
      <c r="F67" s="43">
        <f>G59+G53+G49</f>
        <v>6</v>
      </c>
      <c r="G67" s="2"/>
      <c r="H67" s="2">
        <v>6</v>
      </c>
      <c r="I67" s="2">
        <f t="shared" ref="I67:I76" si="0">H67-F67</f>
        <v>0</v>
      </c>
      <c r="J67" s="2">
        <f>COUNT(G59,G53,G49)</f>
        <v>3</v>
      </c>
    </row>
    <row r="68" spans="4:10" ht="18" customHeight="1">
      <c r="E68" s="23" t="s">
        <v>77</v>
      </c>
      <c r="F68" s="46">
        <v>0</v>
      </c>
      <c r="G68" s="2"/>
      <c r="H68" s="2">
        <v>6</v>
      </c>
      <c r="I68" s="2">
        <f t="shared" si="0"/>
        <v>6</v>
      </c>
      <c r="J68" s="2">
        <f>COUNT(G50,G60)</f>
        <v>2</v>
      </c>
    </row>
    <row r="69" spans="4:10" ht="18" customHeight="1">
      <c r="D69" s="53"/>
      <c r="E69" s="24" t="s">
        <v>76</v>
      </c>
      <c r="F69" s="44">
        <f>G60+G38+G37+G36</f>
        <v>7</v>
      </c>
      <c r="G69" s="2"/>
      <c r="H69" s="2">
        <v>19</v>
      </c>
      <c r="I69" s="8">
        <f t="shared" si="0"/>
        <v>12</v>
      </c>
      <c r="J69" s="2">
        <f>COUNT(G57,G55)</f>
        <v>2</v>
      </c>
    </row>
    <row r="70" spans="4:10" ht="18" customHeight="1">
      <c r="E70" s="25" t="s">
        <v>72</v>
      </c>
      <c r="F70" s="34">
        <f>G3+G6+G8+G9+G55</f>
        <v>9</v>
      </c>
      <c r="G70" s="2"/>
      <c r="H70" s="2">
        <v>8</v>
      </c>
      <c r="I70" s="2">
        <f t="shared" si="0"/>
        <v>-1</v>
      </c>
      <c r="J70" s="2">
        <f>COUNT(G8,G5:G6,G3)</f>
        <v>4</v>
      </c>
    </row>
    <row r="71" spans="4:10" ht="18" customHeight="1">
      <c r="E71" s="26" t="s">
        <v>73</v>
      </c>
      <c r="F71" s="35">
        <f>G10+G12+G13+G57+G4</f>
        <v>9</v>
      </c>
      <c r="G71" s="2"/>
      <c r="H71" s="2">
        <v>8</v>
      </c>
      <c r="I71" s="2">
        <f t="shared" si="0"/>
        <v>-1</v>
      </c>
      <c r="J71" s="2">
        <f>COUNT(G10:G14)</f>
        <v>5</v>
      </c>
    </row>
    <row r="72" spans="4:10" ht="18" customHeight="1">
      <c r="D72" s="53"/>
      <c r="E72" s="27" t="s">
        <v>74</v>
      </c>
      <c r="F72" s="36">
        <f>G50+G5</f>
        <v>10</v>
      </c>
      <c r="G72" s="2"/>
      <c r="H72" s="2">
        <v>11</v>
      </c>
      <c r="I72" s="2">
        <f t="shared" si="0"/>
        <v>1</v>
      </c>
      <c r="J72" s="2">
        <f>COUNT(G4)</f>
        <v>1</v>
      </c>
    </row>
    <row r="73" spans="4:10" ht="18" customHeight="1">
      <c r="E73" s="28" t="s">
        <v>94</v>
      </c>
      <c r="F73" s="39">
        <f>G21+G25+G28+G17+G26+G27+G23+G18+G24</f>
        <v>17</v>
      </c>
      <c r="G73" s="2"/>
      <c r="H73" s="2">
        <v>17</v>
      </c>
      <c r="I73" s="8">
        <f t="shared" si="0"/>
        <v>0</v>
      </c>
      <c r="J73" s="2">
        <f>COUNT(G28,G27,G25,G21,G17)</f>
        <v>5</v>
      </c>
    </row>
    <row r="74" spans="4:10" ht="18" customHeight="1">
      <c r="E74" s="29" t="s">
        <v>93</v>
      </c>
      <c r="F74" s="38">
        <f>G19+G22+G16+G20</f>
        <v>9</v>
      </c>
      <c r="G74" s="2"/>
      <c r="H74" s="2">
        <v>9</v>
      </c>
      <c r="I74" s="2">
        <f t="shared" si="0"/>
        <v>0</v>
      </c>
      <c r="J74" s="2">
        <f>COUNT(G19,G16)</f>
        <v>2</v>
      </c>
    </row>
    <row r="75" spans="4:10" ht="18" customHeight="1">
      <c r="E75" s="30" t="s">
        <v>106</v>
      </c>
      <c r="F75" s="41">
        <f>SUM(G30:G35)</f>
        <v>14</v>
      </c>
      <c r="G75" s="2"/>
      <c r="H75" s="2">
        <v>14</v>
      </c>
      <c r="I75" s="2">
        <f t="shared" si="0"/>
        <v>0</v>
      </c>
      <c r="J75" s="2">
        <f>COUNT(G38,G37,G35,G33,G31,G30)</f>
        <v>6</v>
      </c>
    </row>
    <row r="76" spans="4:10" ht="18" customHeight="1">
      <c r="D76" s="53"/>
      <c r="E76" s="31" t="s">
        <v>107</v>
      </c>
      <c r="F76" s="42">
        <f>SUM(G40:G47)</f>
        <v>9</v>
      </c>
      <c r="G76" s="2"/>
      <c r="H76" s="2">
        <v>20</v>
      </c>
      <c r="I76" s="2">
        <f t="shared" si="0"/>
        <v>11</v>
      </c>
      <c r="J76" s="2">
        <f>COUNT(G44,G40)</f>
        <v>2</v>
      </c>
    </row>
  </sheetData>
  <mergeCells count="15">
    <mergeCell ref="A48:G48"/>
    <mergeCell ref="A39:G39"/>
    <mergeCell ref="A29:G29"/>
    <mergeCell ref="A15:G15"/>
    <mergeCell ref="A2:G2"/>
    <mergeCell ref="H3:H14"/>
    <mergeCell ref="H16:H28"/>
    <mergeCell ref="H30:H38"/>
    <mergeCell ref="H40:H47"/>
    <mergeCell ref="H49:H60"/>
    <mergeCell ref="I3:I14"/>
    <mergeCell ref="I16:I28"/>
    <mergeCell ref="I30:I38"/>
    <mergeCell ref="I40:I47"/>
    <mergeCell ref="I49:I6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idare</cp:lastModifiedBy>
  <dcterms:created xsi:type="dcterms:W3CDTF">2021-09-12T11:08:47Z</dcterms:created>
  <dcterms:modified xsi:type="dcterms:W3CDTF">2022-01-04T08:58:44Z</dcterms:modified>
</cp:coreProperties>
</file>