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140" activeTab="1"/>
  </bookViews>
  <sheets>
    <sheet name="YASİN CEPECİ" sheetId="1" r:id="rId1"/>
    <sheet name="FİRDEVS DÜZGÜN YİĞİT" sheetId="3" r:id="rId2"/>
  </sheets>
  <definedNames>
    <definedName name="_xlnm._FilterDatabase" localSheetId="1" hidden="1">'FİRDEVS DÜZGÜN YİĞİT'!$A$6:$C$9</definedName>
    <definedName name="_xlnm._FilterDatabase" localSheetId="0" hidden="1">'YASİN CEPECİ'!$A$7:$C$28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M8" i="1" l="1"/>
  <c r="M7" i="3"/>
  <c r="L7" i="3"/>
  <c r="H7" i="3"/>
  <c r="G7" i="3"/>
  <c r="N7" i="3"/>
  <c r="L8" i="1"/>
  <c r="K8" i="1"/>
  <c r="I8" i="1"/>
  <c r="H8" i="1"/>
  <c r="G8" i="1"/>
  <c r="I57" i="3" l="1"/>
  <c r="I58" i="3" s="1"/>
  <c r="G57" i="3"/>
  <c r="I51" i="3"/>
  <c r="I52" i="3" s="1"/>
  <c r="I53" i="3" s="1"/>
  <c r="I54" i="3" s="1"/>
  <c r="I55" i="3" s="1"/>
  <c r="I56" i="3" s="1"/>
  <c r="G51" i="3"/>
  <c r="I45" i="3"/>
  <c r="I46" i="3" s="1"/>
  <c r="I47" i="3" s="1"/>
  <c r="I48" i="3" s="1"/>
  <c r="I49" i="3" s="1"/>
  <c r="I50" i="3" s="1"/>
  <c r="G45" i="3"/>
  <c r="G46" i="3" s="1"/>
  <c r="G47" i="3" s="1"/>
  <c r="L39" i="3"/>
  <c r="G39" i="3"/>
  <c r="G40" i="3" s="1"/>
  <c r="L33" i="3"/>
  <c r="G33" i="3"/>
  <c r="G34" i="3" s="1"/>
  <c r="G27" i="3"/>
  <c r="L27" i="3"/>
  <c r="L21" i="3"/>
  <c r="G21" i="3"/>
  <c r="G22" i="3" s="1"/>
  <c r="G23" i="3" s="1"/>
  <c r="G24" i="3" s="1"/>
  <c r="G25" i="3" s="1"/>
  <c r="G26" i="3" s="1"/>
  <c r="L15" i="3"/>
  <c r="G15" i="3"/>
  <c r="L9" i="3"/>
  <c r="L10" i="3" s="1"/>
  <c r="G9" i="3"/>
  <c r="L8" i="3"/>
  <c r="I59" i="3" l="1"/>
  <c r="I60" i="3" s="1"/>
  <c r="I61" i="3" s="1"/>
  <c r="I62" i="3" s="1"/>
  <c r="G41" i="3"/>
  <c r="G48" i="3"/>
  <c r="G35" i="3"/>
  <c r="G28" i="3"/>
  <c r="G29" i="3" s="1"/>
  <c r="G30" i="3" s="1"/>
  <c r="G58" i="3"/>
  <c r="G52" i="3"/>
  <c r="G8" i="3"/>
  <c r="M15" i="3"/>
  <c r="N15" i="3" s="1"/>
  <c r="G16" i="3"/>
  <c r="G10" i="3"/>
  <c r="G11" i="3" s="1"/>
  <c r="G12" i="3" s="1"/>
  <c r="H13" i="3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L22" i="1"/>
  <c r="I23" i="1"/>
  <c r="I24" i="1" s="1"/>
  <c r="I25" i="1" s="1"/>
  <c r="G22" i="1"/>
  <c r="G23" i="1" s="1"/>
  <c r="G24" i="1" s="1"/>
  <c r="G25" i="1" s="1"/>
  <c r="I22" i="1"/>
  <c r="H22" i="1"/>
  <c r="H23" i="1" s="1"/>
  <c r="L16" i="1"/>
  <c r="I16" i="1"/>
  <c r="I17" i="1" s="1"/>
  <c r="I18" i="1" s="1"/>
  <c r="I19" i="1" s="1"/>
  <c r="I20" i="1" s="1"/>
  <c r="I21" i="1" s="1"/>
  <c r="H16" i="1"/>
  <c r="H17" i="1" s="1"/>
  <c r="H18" i="1" s="1"/>
  <c r="H19" i="1" s="1"/>
  <c r="H20" i="1" s="1"/>
  <c r="H21" i="1" s="1"/>
  <c r="G16" i="1"/>
  <c r="N8" i="1"/>
  <c r="M9" i="1"/>
  <c r="N9" i="1" s="1"/>
  <c r="L9" i="1"/>
  <c r="L10" i="1" s="1"/>
  <c r="I10" i="1"/>
  <c r="I11" i="1" s="1"/>
  <c r="H10" i="1"/>
  <c r="H11" i="1" s="1"/>
  <c r="H12" i="1" s="1"/>
  <c r="H13" i="1" s="1"/>
  <c r="H14" i="1" s="1"/>
  <c r="H15" i="1" s="1"/>
  <c r="G10" i="1"/>
  <c r="G11" i="1" s="1"/>
  <c r="G12" i="1" s="1"/>
  <c r="G13" i="1" s="1"/>
  <c r="G14" i="1" s="1"/>
  <c r="G15" i="1" s="1"/>
  <c r="I9" i="1"/>
  <c r="H9" i="1"/>
  <c r="G9" i="1"/>
  <c r="K9" i="1" s="1"/>
  <c r="I63" i="3" l="1"/>
  <c r="K23" i="1"/>
  <c r="H24" i="1"/>
  <c r="G18" i="1"/>
  <c r="G19" i="1" s="1"/>
  <c r="K19" i="1" s="1"/>
  <c r="G17" i="1"/>
  <c r="G49" i="3"/>
  <c r="H34" i="3"/>
  <c r="K33" i="3"/>
  <c r="K29" i="3"/>
  <c r="G53" i="3"/>
  <c r="G42" i="3"/>
  <c r="G59" i="3"/>
  <c r="K27" i="3"/>
  <c r="K28" i="3"/>
  <c r="G36" i="3"/>
  <c r="G31" i="3"/>
  <c r="K30" i="3"/>
  <c r="K26" i="3"/>
  <c r="G17" i="3"/>
  <c r="K22" i="3"/>
  <c r="K21" i="3"/>
  <c r="K15" i="3"/>
  <c r="L16" i="3"/>
  <c r="L17" i="3" s="1"/>
  <c r="M17" i="3" s="1"/>
  <c r="N17" i="3" s="1"/>
  <c r="K8" i="3"/>
  <c r="M8" i="3"/>
  <c r="G13" i="3"/>
  <c r="K17" i="3"/>
  <c r="K9" i="3"/>
  <c r="K16" i="3"/>
  <c r="K22" i="1"/>
  <c r="M10" i="1"/>
  <c r="N10" i="1" s="1"/>
  <c r="L11" i="1"/>
  <c r="K11" i="1"/>
  <c r="K10" i="1"/>
  <c r="I12" i="1"/>
  <c r="I13" i="1" s="1"/>
  <c r="I14" i="1" s="1"/>
  <c r="I15" i="1" s="1"/>
  <c r="K17" i="1"/>
  <c r="K16" i="1"/>
  <c r="K13" i="1" l="1"/>
  <c r="K18" i="1"/>
  <c r="K24" i="1"/>
  <c r="H25" i="1"/>
  <c r="K25" i="1" s="1"/>
  <c r="G20" i="1"/>
  <c r="G37" i="3"/>
  <c r="G60" i="3"/>
  <c r="G54" i="3"/>
  <c r="H35" i="3"/>
  <c r="K34" i="3"/>
  <c r="G50" i="3"/>
  <c r="G43" i="3"/>
  <c r="G32" i="3"/>
  <c r="K32" i="3" s="1"/>
  <c r="K31" i="3"/>
  <c r="L22" i="3"/>
  <c r="L23" i="3" s="1"/>
  <c r="L24" i="3" s="1"/>
  <c r="L25" i="3" s="1"/>
  <c r="M21" i="3"/>
  <c r="N21" i="3" s="1"/>
  <c r="L18" i="3"/>
  <c r="M18" i="3" s="1"/>
  <c r="N18" i="3" s="1"/>
  <c r="G18" i="3"/>
  <c r="K24" i="3" s="1"/>
  <c r="K23" i="3"/>
  <c r="M16" i="3"/>
  <c r="N16" i="3" s="1"/>
  <c r="K10" i="3"/>
  <c r="K18" i="3"/>
  <c r="G14" i="3"/>
  <c r="N8" i="3"/>
  <c r="M9" i="3"/>
  <c r="N9" i="3" s="1"/>
  <c r="L12" i="1"/>
  <c r="M11" i="1"/>
  <c r="N11" i="1" s="1"/>
  <c r="K12" i="1"/>
  <c r="K20" i="1"/>
  <c r="G21" i="1"/>
  <c r="K21" i="1" s="1"/>
  <c r="K14" i="1"/>
  <c r="K15" i="1"/>
  <c r="H36" i="3" l="1"/>
  <c r="K35" i="3"/>
  <c r="G55" i="3"/>
  <c r="G38" i="3"/>
  <c r="G44" i="3"/>
  <c r="G61" i="3"/>
  <c r="L26" i="3"/>
  <c r="M25" i="3"/>
  <c r="N25" i="3" s="1"/>
  <c r="M22" i="3"/>
  <c r="N22" i="3" s="1"/>
  <c r="L19" i="3"/>
  <c r="L20" i="3" s="1"/>
  <c r="G19" i="3"/>
  <c r="G20" i="3" s="1"/>
  <c r="M23" i="3"/>
  <c r="N23" i="3" s="1"/>
  <c r="M24" i="3"/>
  <c r="N24" i="3" s="1"/>
  <c r="M19" i="3"/>
  <c r="N19" i="3" s="1"/>
  <c r="M10" i="3"/>
  <c r="N10" i="3" s="1"/>
  <c r="L11" i="3"/>
  <c r="K11" i="3"/>
  <c r="L13" i="1"/>
  <c r="M12" i="1"/>
  <c r="N12" i="1" s="1"/>
  <c r="K26" i="1"/>
  <c r="G62" i="3" l="1"/>
  <c r="G63" i="3" s="1"/>
  <c r="H37" i="3"/>
  <c r="K36" i="3"/>
  <c r="G56" i="3"/>
  <c r="K19" i="3"/>
  <c r="M26" i="3"/>
  <c r="N26" i="3" s="1"/>
  <c r="K25" i="3"/>
  <c r="M11" i="3"/>
  <c r="L12" i="3"/>
  <c r="K12" i="3"/>
  <c r="L14" i="1"/>
  <c r="M13" i="1"/>
  <c r="N13" i="1" s="1"/>
  <c r="H38" i="3" l="1"/>
  <c r="K37" i="3"/>
  <c r="M27" i="3"/>
  <c r="N27" i="3" s="1"/>
  <c r="L28" i="3"/>
  <c r="L13" i="3"/>
  <c r="M12" i="3"/>
  <c r="N12" i="3" s="1"/>
  <c r="N11" i="3"/>
  <c r="K13" i="3"/>
  <c r="L15" i="1"/>
  <c r="M15" i="1" s="1"/>
  <c r="M14" i="1"/>
  <c r="N14" i="1" s="1"/>
  <c r="L17" i="1"/>
  <c r="M16" i="1"/>
  <c r="N16" i="1" s="1"/>
  <c r="N15" i="1"/>
  <c r="H39" i="3" l="1"/>
  <c r="K38" i="3"/>
  <c r="L29" i="3"/>
  <c r="M28" i="3"/>
  <c r="N28" i="3" s="1"/>
  <c r="K14" i="3"/>
  <c r="K20" i="3"/>
  <c r="L14" i="3"/>
  <c r="M13" i="3"/>
  <c r="N13" i="3" s="1"/>
  <c r="M17" i="1"/>
  <c r="N17" i="1" s="1"/>
  <c r="L18" i="1"/>
  <c r="H40" i="3" l="1"/>
  <c r="K39" i="3"/>
  <c r="M29" i="3"/>
  <c r="N29" i="3" s="1"/>
  <c r="L30" i="3"/>
  <c r="M14" i="3"/>
  <c r="N14" i="3" s="1"/>
  <c r="M20" i="3"/>
  <c r="N20" i="3" s="1"/>
  <c r="L19" i="1"/>
  <c r="L20" i="1" s="1"/>
  <c r="M18" i="1"/>
  <c r="H41" i="3" l="1"/>
  <c r="K40" i="3"/>
  <c r="M30" i="3"/>
  <c r="N30" i="3" s="1"/>
  <c r="L31" i="3"/>
  <c r="M20" i="1"/>
  <c r="N20" i="1" s="1"/>
  <c r="L21" i="1"/>
  <c r="M21" i="1" s="1"/>
  <c r="N21" i="1" s="1"/>
  <c r="N18" i="1"/>
  <c r="M19" i="1"/>
  <c r="N19" i="1" s="1"/>
  <c r="H42" i="3" l="1"/>
  <c r="K41" i="3"/>
  <c r="M31" i="3"/>
  <c r="N31" i="3" s="1"/>
  <c r="L32" i="3"/>
  <c r="M22" i="1"/>
  <c r="N22" i="1" s="1"/>
  <c r="L23" i="1"/>
  <c r="H43" i="3" l="1"/>
  <c r="K42" i="3"/>
  <c r="M32" i="3"/>
  <c r="N32" i="3" s="1"/>
  <c r="L24" i="1"/>
  <c r="M23" i="1"/>
  <c r="N23" i="1" s="1"/>
  <c r="H44" i="3" l="1"/>
  <c r="K43" i="3"/>
  <c r="L34" i="3"/>
  <c r="M33" i="3"/>
  <c r="N33" i="3" s="1"/>
  <c r="L25" i="1"/>
  <c r="M24" i="1"/>
  <c r="N24" i="1" s="1"/>
  <c r="H45" i="3" l="1"/>
  <c r="K44" i="3"/>
  <c r="M34" i="3"/>
  <c r="N34" i="3" s="1"/>
  <c r="L35" i="3"/>
  <c r="M25" i="1"/>
  <c r="N25" i="1" s="1"/>
  <c r="H46" i="3" l="1"/>
  <c r="K45" i="3"/>
  <c r="M35" i="3"/>
  <c r="N35" i="3" s="1"/>
  <c r="L36" i="3"/>
  <c r="L26" i="1"/>
  <c r="H47" i="3" l="1"/>
  <c r="K46" i="3"/>
  <c r="L37" i="3"/>
  <c r="M36" i="3"/>
  <c r="N36" i="3" s="1"/>
  <c r="N26" i="1"/>
  <c r="M26" i="1"/>
  <c r="H48" i="3" l="1"/>
  <c r="K47" i="3"/>
  <c r="L38" i="3"/>
  <c r="M37" i="3"/>
  <c r="N37" i="3" s="1"/>
  <c r="H49" i="3" l="1"/>
  <c r="K48" i="3"/>
  <c r="M38" i="3"/>
  <c r="N38" i="3" s="1"/>
  <c r="H50" i="3" l="1"/>
  <c r="K49" i="3"/>
  <c r="M39" i="3"/>
  <c r="N39" i="3" s="1"/>
  <c r="L40" i="3"/>
  <c r="H51" i="3" l="1"/>
  <c r="K50" i="3"/>
  <c r="L41" i="3"/>
  <c r="M40" i="3"/>
  <c r="N40" i="3" s="1"/>
  <c r="H52" i="3" l="1"/>
  <c r="K51" i="3"/>
  <c r="M41" i="3"/>
  <c r="N41" i="3" s="1"/>
  <c r="L42" i="3"/>
  <c r="H53" i="3" l="1"/>
  <c r="K52" i="3"/>
  <c r="M42" i="3"/>
  <c r="N42" i="3" s="1"/>
  <c r="L43" i="3"/>
  <c r="H54" i="3" l="1"/>
  <c r="K53" i="3"/>
  <c r="M43" i="3"/>
  <c r="N43" i="3" s="1"/>
  <c r="L44" i="3"/>
  <c r="H55" i="3" l="1"/>
  <c r="K54" i="3"/>
  <c r="M44" i="3"/>
  <c r="N44" i="3" s="1"/>
  <c r="H56" i="3" l="1"/>
  <c r="K55" i="3"/>
  <c r="L63" i="3"/>
  <c r="H57" i="3" l="1"/>
  <c r="K56" i="3"/>
  <c r="N63" i="3"/>
  <c r="M63" i="3"/>
  <c r="H58" i="3" l="1"/>
  <c r="K57" i="3"/>
  <c r="H59" i="3" l="1"/>
  <c r="K58" i="3"/>
  <c r="H60" i="3" l="1"/>
  <c r="K59" i="3"/>
  <c r="H61" i="3" l="1"/>
  <c r="K60" i="3"/>
  <c r="H62" i="3" l="1"/>
  <c r="K62" i="3" s="1"/>
  <c r="K63" i="3" s="1"/>
  <c r="K61" i="3"/>
</calcChain>
</file>

<file path=xl/sharedStrings.xml><?xml version="1.0" encoding="utf-8"?>
<sst xmlns="http://schemas.openxmlformats.org/spreadsheetml/2006/main" count="249" uniqueCount="95">
  <si>
    <t>SN</t>
  </si>
  <si>
    <t>GÖREVİ</t>
  </si>
  <si>
    <t>Lütfen excel olarak geri gönderiniz.</t>
  </si>
  <si>
    <t>YAHYA</t>
  </si>
  <si>
    <t>VHKİ</t>
  </si>
  <si>
    <t xml:space="preserve">Müdür </t>
  </si>
  <si>
    <t>PERSONELİN 
ADI SOYADI</t>
  </si>
  <si>
    <t>İş
Güçlüğü
Zammı
(B)</t>
  </si>
  <si>
    <t>Temininde
Güçlük 
Zammı
(D)</t>
  </si>
  <si>
    <t>İş
Riski
Zammı
( C )</t>
  </si>
  <si>
    <t>YASİN CEPECİ</t>
  </si>
  <si>
    <t>FİRDEVS DÜZGÜN YİĞİT</t>
  </si>
  <si>
    <t>Mali Sorumluluk</t>
  </si>
  <si>
    <t xml:space="preserve"> Derecesi
Kademesi</t>
  </si>
  <si>
    <t xml:space="preserve"> 2/2 </t>
  </si>
  <si>
    <t xml:space="preserve"> 5/3 </t>
  </si>
  <si>
    <t>ÖDENECEK
TUTAR
BRÜT</t>
  </si>
  <si>
    <t>Eksik Ödenen
Temininde
Güçlük 
Zammı
TuTarı
(D)</t>
  </si>
  <si>
    <t>Ocak 2022</t>
  </si>
  <si>
    <t>YILI/ayı</t>
  </si>
  <si>
    <t xml:space="preserve">
 Yan Ödeme Katsayısı
(A)</t>
  </si>
  <si>
    <t>Şubat 2022</t>
  </si>
  <si>
    <t>Bordroda
Ödenen 
Tutar</t>
  </si>
  <si>
    <t>Ocak 2021</t>
  </si>
  <si>
    <t>Mart 2021</t>
  </si>
  <si>
    <t>Nisan 2021</t>
  </si>
  <si>
    <t>Mayıs 2021</t>
  </si>
  <si>
    <t>Haziran 2021</t>
  </si>
  <si>
    <t>Temmz 2021</t>
  </si>
  <si>
    <t>Ağustos 2021</t>
  </si>
  <si>
    <t>Eylül 2021</t>
  </si>
  <si>
    <t>Ekim 2021</t>
  </si>
  <si>
    <t>Kasım 2021</t>
  </si>
  <si>
    <t>Aralık 2021</t>
  </si>
  <si>
    <t>İş Güçlüğü Zammı</t>
  </si>
  <si>
    <t>İş Riski Zammı</t>
  </si>
  <si>
    <t>Temininde Güçlük Zammı</t>
  </si>
  <si>
    <t>Eksik Ödenen Teminende Güçlük Puanı</t>
  </si>
  <si>
    <t xml:space="preserve"> 2/1 </t>
  </si>
  <si>
    <t>Eksik Ödenen
Temininde
Güçlük 
Zammı
Puanı
250</t>
  </si>
  <si>
    <t>Şubat 2021</t>
  </si>
  <si>
    <t>Aralık 2020</t>
  </si>
  <si>
    <t>Kasım 2020</t>
  </si>
  <si>
    <t>Ekim 2020</t>
  </si>
  <si>
    <t>Eylül 2020</t>
  </si>
  <si>
    <t>Ağustos 2020</t>
  </si>
  <si>
    <t xml:space="preserve"> 3/3 </t>
  </si>
  <si>
    <t>T O P L A M L A R</t>
  </si>
  <si>
    <t>Ocak 2020</t>
  </si>
  <si>
    <t>Mayıs 2020</t>
  </si>
  <si>
    <t>Temmz 2020</t>
  </si>
  <si>
    <t>Haziran 2020</t>
  </si>
  <si>
    <t>Nisan 2020</t>
  </si>
  <si>
    <t>Mart 2020</t>
  </si>
  <si>
    <t>Şubat 2020</t>
  </si>
  <si>
    <t>Kasım 2019</t>
  </si>
  <si>
    <t>Ekim 2019</t>
  </si>
  <si>
    <t>Eylül 2019</t>
  </si>
  <si>
    <t>Ağustos 2019</t>
  </si>
  <si>
    <t>Temmz 2019</t>
  </si>
  <si>
    <t>Haziran 2019</t>
  </si>
  <si>
    <t>Mayıs 2019</t>
  </si>
  <si>
    <t>Nisan 2019</t>
  </si>
  <si>
    <t>Mart 2019</t>
  </si>
  <si>
    <t>Şubat 2019</t>
  </si>
  <si>
    <t>Ocak 2019</t>
  </si>
  <si>
    <t>Aralık 2019</t>
  </si>
  <si>
    <t>Kasım 2018</t>
  </si>
  <si>
    <t>Ekim  2018</t>
  </si>
  <si>
    <t>Eylül  2018</t>
  </si>
  <si>
    <t>Ağustos  2018</t>
  </si>
  <si>
    <t>Temmz  2018</t>
  </si>
  <si>
    <t>Haziran  2018</t>
  </si>
  <si>
    <t>Mayıs  2018</t>
  </si>
  <si>
    <t>Nisan 2018</t>
  </si>
  <si>
    <t>Mart  2018</t>
  </si>
  <si>
    <t>Şubat 2018</t>
  </si>
  <si>
    <t>Ocak 2018</t>
  </si>
  <si>
    <t>Aralık 2018</t>
  </si>
  <si>
    <t>Aralık 2017</t>
  </si>
  <si>
    <t>Kasım 2017</t>
  </si>
  <si>
    <t>Ekim  2017</t>
  </si>
  <si>
    <t>Eylül  2017</t>
  </si>
  <si>
    <t>Ağustos  2017</t>
  </si>
  <si>
    <t>Temmz  2017</t>
  </si>
  <si>
    <t>Öğretmen</t>
  </si>
  <si>
    <t xml:space="preserve"> 6/1 </t>
  </si>
  <si>
    <t xml:space="preserve"> 6/2 </t>
  </si>
  <si>
    <t xml:space="preserve"> 6/3 </t>
  </si>
  <si>
    <t xml:space="preserve"> 7/1 </t>
  </si>
  <si>
    <t xml:space="preserve"> 7/2 </t>
  </si>
  <si>
    <t>OKUL MÜDÜRÜ</t>
  </si>
  <si>
    <t>İNGİLİZCE ÖĞRETMENİ</t>
  </si>
  <si>
    <t>Eksik Ödenen
Temininde
Güçlük 
Zammı
Puanı
0</t>
  </si>
  <si>
    <t>KURUMU: YEŞİLHİSAR MESLEKİ VE TEKNİK ANADOLU LİSESİ MÜDÜRLÜĞÜ
OKULUMUZCA MAAŞ ÖDEMESİ YAPILAN PERSONELLERE AİT
 YAN ÖDEME TABLOSUDUR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</si>
</sst>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9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Times New Roman"/>
      <family val="1"/>
      <charset val="162"/>
    </font>
    <font>
      <b/>
      <sz val="14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8"/>
      <color theme="1"/>
      <name val="Times New Roman"/>
      <family val="1"/>
      <charset val="162"/>
    </font>
    <font>
      <b/>
      <sz val="8"/>
      <color theme="0"/>
      <name val="Calibri"/>
      <family val="2"/>
      <charset val="162"/>
      <scheme val="minor"/>
    </font>
    <font>
      <b/>
      <sz val="8"/>
      <color theme="0"/>
      <name val="Times New Roman"/>
      <family val="1"/>
      <charset val="162"/>
    </font>
    <font>
      <b/>
      <sz val="8"/>
      <color theme="1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2" borderId="0" xfId="0" applyFont="1" applyFill="1"/>
    <xf numFmtId="0" fontId="0" fillId="2" borderId="0" xfId="0" applyFont="1" applyFill="1"/>
    <xf numFmtId="0" fontId="0" fillId="2" borderId="7" xfId="0" applyFont="1" applyFill="1" applyBorder="1" applyAlignment="1">
      <alignment vertical="center"/>
    </xf>
    <xf numFmtId="0" fontId="0" fillId="2" borderId="6" xfId="0" applyFont="1" applyFill="1" applyBorder="1"/>
    <xf numFmtId="0" fontId="0" fillId="2" borderId="5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Border="1"/>
    <xf numFmtId="4" fontId="1" fillId="2" borderId="0" xfId="0" applyNumberFormat="1" applyFont="1" applyFill="1"/>
    <xf numFmtId="4" fontId="0" fillId="2" borderId="0" xfId="0" applyNumberFormat="1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4" fontId="3" fillId="2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/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" fontId="3" fillId="2" borderId="10" xfId="0" applyNumberFormat="1" applyFont="1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3" fontId="3" fillId="2" borderId="10" xfId="0" applyNumberFormat="1" applyFont="1" applyFill="1" applyBorder="1"/>
    <xf numFmtId="0" fontId="7" fillId="2" borderId="1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3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2" fontId="0" fillId="2" borderId="0" xfId="0" applyNumberFormat="1" applyFont="1" applyFill="1"/>
    <xf numFmtId="2" fontId="1" fillId="2" borderId="0" xfId="0" applyNumberFormat="1" applyFont="1" applyFill="1"/>
    <xf numFmtId="0" fontId="3" fillId="2" borderId="0" xfId="0" applyFont="1" applyFill="1" applyBorder="1" applyAlignment="1">
      <alignment horizontal="left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left" vertical="center" wrapText="1"/>
    </xf>
    <xf numFmtId="4" fontId="6" fillId="2" borderId="29" xfId="0" applyNumberFormat="1" applyFont="1" applyFill="1" applyBorder="1" applyAlignment="1">
      <alignment horizontal="left" vertical="center" wrapText="1"/>
    </xf>
    <xf numFmtId="4" fontId="6" fillId="2" borderId="30" xfId="0" applyNumberFormat="1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19" xfId="0" applyNumberFormat="1" applyFont="1" applyFill="1" applyBorder="1"/>
    <xf numFmtId="49" fontId="3" fillId="2" borderId="3" xfId="0" applyNumberFormat="1" applyFont="1" applyFill="1" applyBorder="1" applyAlignment="1">
      <alignment vertical="center"/>
    </xf>
    <xf numFmtId="17" fontId="3" fillId="2" borderId="0" xfId="0" applyNumberFormat="1" applyFont="1" applyFill="1" applyAlignment="1">
      <alignment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3" fontId="3" fillId="2" borderId="32" xfId="0" applyNumberFormat="1" applyFont="1" applyFill="1" applyBorder="1" applyAlignment="1">
      <alignment horizontal="center" vertical="center"/>
    </xf>
    <xf numFmtId="4" fontId="3" fillId="2" borderId="34" xfId="0" applyNumberFormat="1" applyFont="1" applyFill="1" applyBorder="1" applyAlignment="1">
      <alignment vertical="center"/>
    </xf>
    <xf numFmtId="4" fontId="3" fillId="2" borderId="35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/>
    <xf numFmtId="4" fontId="3" fillId="2" borderId="8" xfId="0" applyNumberFormat="1" applyFont="1" applyFill="1" applyBorder="1"/>
    <xf numFmtId="4" fontId="3" fillId="2" borderId="34" xfId="0" applyNumberFormat="1" applyFont="1" applyFill="1" applyBorder="1"/>
    <xf numFmtId="4" fontId="3" fillId="2" borderId="26" xfId="0" applyNumberFormat="1" applyFont="1" applyFill="1" applyBorder="1"/>
    <xf numFmtId="4" fontId="3" fillId="2" borderId="12" xfId="0" applyNumberFormat="1" applyFont="1" applyFill="1" applyBorder="1"/>
    <xf numFmtId="4" fontId="3" fillId="2" borderId="12" xfId="0" applyNumberFormat="1" applyFont="1" applyFill="1" applyBorder="1" applyAlignment="1">
      <alignment horizontal="center" vertical="center"/>
    </xf>
    <xf numFmtId="4" fontId="14" fillId="2" borderId="2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 wrapText="1"/>
    </xf>
    <xf numFmtId="2" fontId="3" fillId="5" borderId="20" xfId="0" applyNumberFormat="1" applyFont="1" applyFill="1" applyBorder="1" applyAlignment="1">
      <alignment horizontal="center" vertical="center"/>
    </xf>
    <xf numFmtId="2" fontId="3" fillId="5" borderId="32" xfId="0" applyNumberFormat="1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vertical="center"/>
    </xf>
    <xf numFmtId="2" fontId="6" fillId="6" borderId="14" xfId="0" applyNumberFormat="1" applyFont="1" applyFill="1" applyBorder="1" applyAlignment="1">
      <alignment horizontal="center" vertical="center" wrapText="1"/>
    </xf>
    <xf numFmtId="2" fontId="3" fillId="6" borderId="26" xfId="0" applyNumberFormat="1" applyFont="1" applyFill="1" applyBorder="1" applyAlignment="1">
      <alignment horizontal="center" vertical="center"/>
    </xf>
    <xf numFmtId="2" fontId="3" fillId="6" borderId="33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2" fontId="14" fillId="6" borderId="10" xfId="0" applyNumberFormat="1" applyFont="1" applyFill="1" applyBorder="1" applyAlignment="1">
      <alignment vertical="center"/>
    </xf>
    <xf numFmtId="2" fontId="6" fillId="7" borderId="14" xfId="0" applyNumberFormat="1" applyFont="1" applyFill="1" applyBorder="1" applyAlignment="1">
      <alignment horizontal="center" vertical="center" wrapText="1"/>
    </xf>
    <xf numFmtId="2" fontId="3" fillId="7" borderId="12" xfId="0" applyNumberFormat="1" applyFont="1" applyFill="1" applyBorder="1" applyAlignment="1">
      <alignment horizontal="center" vertical="center"/>
    </xf>
    <xf numFmtId="2" fontId="3" fillId="7" borderId="27" xfId="0" applyNumberFormat="1" applyFont="1" applyFill="1" applyBorder="1" applyAlignment="1">
      <alignment horizontal="center" vertical="center"/>
    </xf>
    <xf numFmtId="2" fontId="14" fillId="7" borderId="27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4" fontId="13" fillId="2" borderId="19" xfId="0" applyNumberFormat="1" applyFont="1" applyFill="1" applyBorder="1" applyAlignment="1">
      <alignment vertical="center"/>
    </xf>
    <xf numFmtId="0" fontId="5" fillId="2" borderId="0" xfId="0" applyFont="1" applyFill="1"/>
    <xf numFmtId="0" fontId="17" fillId="2" borderId="14" xfId="0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2" fontId="17" fillId="2" borderId="0" xfId="0" applyNumberFormat="1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3" fontId="20" fillId="2" borderId="18" xfId="0" applyNumberFormat="1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20" fillId="2" borderId="3" xfId="0" applyNumberFormat="1" applyFont="1" applyFill="1" applyBorder="1" applyAlignment="1">
      <alignment vertical="center"/>
    </xf>
    <xf numFmtId="3" fontId="20" fillId="2" borderId="20" xfId="0" applyNumberFormat="1" applyFont="1" applyFill="1" applyBorder="1" applyAlignment="1">
      <alignment horizontal="center" vertical="center"/>
    </xf>
    <xf numFmtId="2" fontId="4" fillId="7" borderId="27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vertical="center"/>
    </xf>
    <xf numFmtId="4" fontId="20" fillId="2" borderId="34" xfId="0" applyNumberFormat="1" applyFont="1" applyFill="1" applyBorder="1" applyAlignment="1">
      <alignment vertical="center"/>
    </xf>
    <xf numFmtId="4" fontId="20" fillId="2" borderId="35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49" fontId="4" fillId="8" borderId="13" xfId="0" applyNumberFormat="1" applyFont="1" applyFill="1" applyBorder="1" applyAlignment="1">
      <alignment vertical="center"/>
    </xf>
    <xf numFmtId="4" fontId="20" fillId="8" borderId="1" xfId="0" applyNumberFormat="1" applyFont="1" applyFill="1" applyBorder="1" applyAlignment="1">
      <alignment vertical="center"/>
    </xf>
    <xf numFmtId="4" fontId="20" fillId="8" borderId="3" xfId="0" applyNumberFormat="1" applyFont="1" applyFill="1" applyBorder="1" applyAlignment="1">
      <alignment vertical="center"/>
    </xf>
    <xf numFmtId="3" fontId="20" fillId="8" borderId="32" xfId="0" applyNumberFormat="1" applyFont="1" applyFill="1" applyBorder="1" applyAlignment="1">
      <alignment horizontal="center" vertical="center"/>
    </xf>
    <xf numFmtId="4" fontId="20" fillId="8" borderId="2" xfId="0" applyNumberFormat="1" applyFont="1" applyFill="1" applyBorder="1" applyAlignment="1">
      <alignment horizontal="center" vertical="center"/>
    </xf>
    <xf numFmtId="3" fontId="20" fillId="8" borderId="20" xfId="0" applyNumberFormat="1" applyFont="1" applyFill="1" applyBorder="1" applyAlignment="1">
      <alignment horizontal="center" vertical="center"/>
    </xf>
    <xf numFmtId="4" fontId="20" fillId="8" borderId="4" xfId="0" applyNumberFormat="1" applyFont="1" applyFill="1" applyBorder="1" applyAlignment="1">
      <alignment horizontal="center" vertical="center"/>
    </xf>
    <xf numFmtId="0" fontId="4" fillId="2" borderId="0" xfId="0" applyFont="1" applyFill="1"/>
    <xf numFmtId="4" fontId="20" fillId="8" borderId="34" xfId="0" applyNumberFormat="1" applyFont="1" applyFill="1" applyBorder="1" applyAlignment="1">
      <alignment vertical="center"/>
    </xf>
    <xf numFmtId="4" fontId="20" fillId="8" borderId="35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49" fontId="4" fillId="10" borderId="18" xfId="0" applyNumberFormat="1" applyFont="1" applyFill="1" applyBorder="1" applyAlignment="1">
      <alignment vertical="center"/>
    </xf>
    <xf numFmtId="4" fontId="20" fillId="10" borderId="1" xfId="0" applyNumberFormat="1" applyFont="1" applyFill="1" applyBorder="1"/>
    <xf numFmtId="4" fontId="20" fillId="10" borderId="3" xfId="0" applyNumberFormat="1" applyFont="1" applyFill="1" applyBorder="1" applyAlignment="1">
      <alignment vertical="center"/>
    </xf>
    <xf numFmtId="4" fontId="20" fillId="10" borderId="8" xfId="0" applyNumberFormat="1" applyFont="1" applyFill="1" applyBorder="1"/>
    <xf numFmtId="4" fontId="20" fillId="10" borderId="2" xfId="0" applyNumberFormat="1" applyFont="1" applyFill="1" applyBorder="1" applyAlignment="1">
      <alignment horizontal="center" vertical="center"/>
    </xf>
    <xf numFmtId="4" fontId="20" fillId="10" borderId="3" xfId="0" applyNumberFormat="1" applyFont="1" applyFill="1" applyBorder="1"/>
    <xf numFmtId="4" fontId="20" fillId="10" borderId="10" xfId="0" applyNumberFormat="1" applyFont="1" applyFill="1" applyBorder="1"/>
    <xf numFmtId="4" fontId="20" fillId="10" borderId="4" xfId="0" applyNumberFormat="1" applyFont="1" applyFill="1" applyBorder="1" applyAlignment="1">
      <alignment horizontal="center" vertical="center"/>
    </xf>
    <xf numFmtId="3" fontId="20" fillId="10" borderId="10" xfId="0" applyNumberFormat="1" applyFont="1" applyFill="1" applyBorder="1"/>
    <xf numFmtId="4" fontId="20" fillId="10" borderId="34" xfId="0" applyNumberFormat="1" applyFont="1" applyFill="1" applyBorder="1"/>
    <xf numFmtId="4" fontId="20" fillId="10" borderId="26" xfId="0" applyNumberFormat="1" applyFont="1" applyFill="1" applyBorder="1"/>
    <xf numFmtId="4" fontId="20" fillId="10" borderId="35" xfId="0" applyNumberFormat="1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49" fontId="4" fillId="11" borderId="13" xfId="0" applyNumberFormat="1" applyFont="1" applyFill="1" applyBorder="1" applyAlignment="1">
      <alignment vertical="center"/>
    </xf>
    <xf numFmtId="4" fontId="20" fillId="11" borderId="34" xfId="0" applyNumberFormat="1" applyFont="1" applyFill="1" applyBorder="1"/>
    <xf numFmtId="4" fontId="20" fillId="11" borderId="3" xfId="0" applyNumberFormat="1" applyFont="1" applyFill="1" applyBorder="1" applyAlignment="1">
      <alignment vertical="center"/>
    </xf>
    <xf numFmtId="4" fontId="20" fillId="11" borderId="12" xfId="0" applyNumberFormat="1" applyFont="1" applyFill="1" applyBorder="1"/>
    <xf numFmtId="4" fontId="20" fillId="11" borderId="12" xfId="0" applyNumberFormat="1" applyFont="1" applyFill="1" applyBorder="1" applyAlignment="1">
      <alignment horizontal="center" vertical="center"/>
    </xf>
    <xf numFmtId="49" fontId="4" fillId="11" borderId="7" xfId="0" applyNumberFormat="1" applyFont="1" applyFill="1" applyBorder="1" applyAlignment="1">
      <alignment vertical="center"/>
    </xf>
    <xf numFmtId="16" fontId="4" fillId="11" borderId="18" xfId="0" applyNumberFormat="1" applyFont="1" applyFill="1" applyBorder="1" applyAlignment="1">
      <alignment horizontal="center" vertical="center"/>
    </xf>
    <xf numFmtId="4" fontId="20" fillId="11" borderId="26" xfId="0" applyNumberFormat="1" applyFont="1" applyFill="1" applyBorder="1"/>
    <xf numFmtId="4" fontId="20" fillId="11" borderId="35" xfId="0" applyNumberFormat="1" applyFont="1" applyFill="1" applyBorder="1" applyAlignment="1">
      <alignment horizontal="center" vertical="center"/>
    </xf>
    <xf numFmtId="16" fontId="4" fillId="12" borderId="18" xfId="0" applyNumberFormat="1" applyFont="1" applyFill="1" applyBorder="1" applyAlignment="1">
      <alignment horizontal="center" vertical="center"/>
    </xf>
    <xf numFmtId="49" fontId="4" fillId="12" borderId="18" xfId="0" applyNumberFormat="1" applyFont="1" applyFill="1" applyBorder="1" applyAlignment="1">
      <alignment vertical="center"/>
    </xf>
    <xf numFmtId="4" fontId="20" fillId="12" borderId="12" xfId="0" applyNumberFormat="1" applyFont="1" applyFill="1" applyBorder="1"/>
    <xf numFmtId="4" fontId="20" fillId="12" borderId="3" xfId="0" applyNumberFormat="1" applyFont="1" applyFill="1" applyBorder="1" applyAlignment="1">
      <alignment vertical="center"/>
    </xf>
    <xf numFmtId="4" fontId="20" fillId="12" borderId="12" xfId="0" applyNumberFormat="1" applyFont="1" applyFill="1" applyBorder="1" applyAlignment="1">
      <alignment horizontal="center" vertical="center"/>
    </xf>
    <xf numFmtId="16" fontId="4" fillId="13" borderId="18" xfId="0" applyNumberFormat="1" applyFont="1" applyFill="1" applyBorder="1" applyAlignment="1">
      <alignment horizontal="center" vertical="center"/>
    </xf>
    <xf numFmtId="49" fontId="4" fillId="13" borderId="24" xfId="0" applyNumberFormat="1" applyFont="1" applyFill="1" applyBorder="1" applyAlignment="1">
      <alignment vertical="center"/>
    </xf>
    <xf numFmtId="4" fontId="20" fillId="13" borderId="12" xfId="0" applyNumberFormat="1" applyFont="1" applyFill="1" applyBorder="1"/>
    <xf numFmtId="4" fontId="20" fillId="13" borderId="3" xfId="0" applyNumberFormat="1" applyFont="1" applyFill="1" applyBorder="1" applyAlignment="1">
      <alignment vertical="center"/>
    </xf>
    <xf numFmtId="4" fontId="20" fillId="13" borderId="12" xfId="0" applyNumberFormat="1" applyFont="1" applyFill="1" applyBorder="1" applyAlignment="1">
      <alignment horizontal="center" vertical="center"/>
    </xf>
    <xf numFmtId="49" fontId="4" fillId="13" borderId="4" xfId="0" applyNumberFormat="1" applyFont="1" applyFill="1" applyBorder="1" applyAlignment="1">
      <alignment vertical="center"/>
    </xf>
    <xf numFmtId="0" fontId="4" fillId="13" borderId="18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49" fontId="4" fillId="9" borderId="24" xfId="0" applyNumberFormat="1" applyFont="1" applyFill="1" applyBorder="1" applyAlignment="1">
      <alignment vertical="center"/>
    </xf>
    <xf numFmtId="4" fontId="20" fillId="9" borderId="12" xfId="0" applyNumberFormat="1" applyFont="1" applyFill="1" applyBorder="1"/>
    <xf numFmtId="4" fontId="20" fillId="9" borderId="3" xfId="0" applyNumberFormat="1" applyFont="1" applyFill="1" applyBorder="1" applyAlignment="1">
      <alignment vertical="center"/>
    </xf>
    <xf numFmtId="4" fontId="20" fillId="9" borderId="1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" fontId="5" fillId="2" borderId="0" xfId="0" applyNumberFormat="1" applyFont="1" applyFill="1"/>
    <xf numFmtId="2" fontId="5" fillId="2" borderId="0" xfId="0" applyNumberFormat="1" applyFont="1" applyFill="1"/>
    <xf numFmtId="4" fontId="16" fillId="2" borderId="10" xfId="0" applyNumberFormat="1" applyFont="1" applyFill="1" applyBorder="1"/>
    <xf numFmtId="4" fontId="13" fillId="2" borderId="23" xfId="0" applyNumberFormat="1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vertical="center"/>
    </xf>
    <xf numFmtId="2" fontId="13" fillId="6" borderId="10" xfId="0" applyNumberFormat="1" applyFont="1" applyFill="1" applyBorder="1" applyAlignment="1">
      <alignment vertical="center"/>
    </xf>
    <xf numFmtId="2" fontId="13" fillId="7" borderId="27" xfId="0" applyNumberFormat="1" applyFont="1" applyFill="1" applyBorder="1" applyAlignment="1">
      <alignment vertical="center"/>
    </xf>
    <xf numFmtId="0" fontId="16" fillId="2" borderId="0" xfId="0" applyFont="1" applyFill="1"/>
    <xf numFmtId="0" fontId="4" fillId="14" borderId="18" xfId="0" applyFont="1" applyFill="1" applyBorder="1" applyAlignment="1">
      <alignment horizontal="center" vertical="center"/>
    </xf>
    <xf numFmtId="49" fontId="4" fillId="14" borderId="24" xfId="0" applyNumberFormat="1" applyFont="1" applyFill="1" applyBorder="1" applyAlignment="1">
      <alignment vertical="center"/>
    </xf>
    <xf numFmtId="4" fontId="20" fillId="14" borderId="12" xfId="0" applyNumberFormat="1" applyFont="1" applyFill="1" applyBorder="1"/>
    <xf numFmtId="4" fontId="20" fillId="14" borderId="3" xfId="0" applyNumberFormat="1" applyFont="1" applyFill="1" applyBorder="1" applyAlignment="1">
      <alignment vertical="center"/>
    </xf>
    <xf numFmtId="4" fontId="20" fillId="14" borderId="12" xfId="0" applyNumberFormat="1" applyFont="1" applyFill="1" applyBorder="1" applyAlignment="1">
      <alignment horizontal="center" vertical="center"/>
    </xf>
    <xf numFmtId="49" fontId="4" fillId="14" borderId="36" xfId="0" applyNumberFormat="1" applyFont="1" applyFill="1" applyBorder="1" applyAlignment="1">
      <alignment vertical="center"/>
    </xf>
    <xf numFmtId="49" fontId="4" fillId="14" borderId="4" xfId="0" applyNumberFormat="1" applyFont="1" applyFill="1" applyBorder="1" applyAlignment="1">
      <alignment vertical="center"/>
    </xf>
    <xf numFmtId="0" fontId="4" fillId="15" borderId="18" xfId="0" applyFont="1" applyFill="1" applyBorder="1" applyAlignment="1">
      <alignment horizontal="center" vertical="center"/>
    </xf>
    <xf numFmtId="49" fontId="4" fillId="15" borderId="24" xfId="0" applyNumberFormat="1" applyFont="1" applyFill="1" applyBorder="1" applyAlignment="1">
      <alignment vertical="center"/>
    </xf>
    <xf numFmtId="4" fontId="20" fillId="15" borderId="12" xfId="0" applyNumberFormat="1" applyFont="1" applyFill="1" applyBorder="1"/>
    <xf numFmtId="4" fontId="20" fillId="15" borderId="3" xfId="0" applyNumberFormat="1" applyFont="1" applyFill="1" applyBorder="1" applyAlignment="1">
      <alignment vertical="center"/>
    </xf>
    <xf numFmtId="4" fontId="20" fillId="15" borderId="12" xfId="0" applyNumberFormat="1" applyFont="1" applyFill="1" applyBorder="1" applyAlignment="1">
      <alignment horizontal="center" vertical="center"/>
    </xf>
    <xf numFmtId="49" fontId="4" fillId="15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2" fontId="3" fillId="7" borderId="30" xfId="0" applyNumberFormat="1" applyFont="1" applyFill="1" applyBorder="1" applyAlignment="1">
      <alignment horizontal="center" vertical="center"/>
    </xf>
    <xf numFmtId="2" fontId="3" fillId="5" borderId="40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4" fontId="20" fillId="2" borderId="13" xfId="0" applyNumberFormat="1" applyFont="1" applyFill="1" applyBorder="1" applyAlignment="1">
      <alignment horizontal="center" vertical="center"/>
    </xf>
    <xf numFmtId="2" fontId="4" fillId="7" borderId="30" xfId="0" applyNumberFormat="1" applyFont="1" applyFill="1" applyBorder="1" applyAlignment="1">
      <alignment horizontal="center" vertical="center"/>
    </xf>
    <xf numFmtId="2" fontId="4" fillId="5" borderId="27" xfId="0" applyNumberFormat="1" applyFont="1" applyFill="1" applyBorder="1" applyAlignment="1">
      <alignment horizontal="center" vertical="center"/>
    </xf>
    <xf numFmtId="2" fontId="4" fillId="6" borderId="27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left" vertical="center" wrapText="1"/>
    </xf>
    <xf numFmtId="4" fontId="6" fillId="2" borderId="29" xfId="0" applyNumberFormat="1" applyFont="1" applyFill="1" applyBorder="1" applyAlignment="1">
      <alignment horizontal="left" vertical="center" wrapText="1"/>
    </xf>
    <xf numFmtId="4" fontId="6" fillId="2" borderId="30" xfId="0" applyNumberFormat="1" applyFont="1" applyFill="1" applyBorder="1" applyAlignment="1">
      <alignment horizontal="left" vertical="center" wrapText="1"/>
    </xf>
    <xf numFmtId="4" fontId="10" fillId="4" borderId="28" xfId="0" applyNumberFormat="1" applyFont="1" applyFill="1" applyBorder="1" applyAlignment="1">
      <alignment horizontal="left" vertical="center" wrapText="1"/>
    </xf>
    <xf numFmtId="4" fontId="10" fillId="4" borderId="29" xfId="0" applyNumberFormat="1" applyFont="1" applyFill="1" applyBorder="1" applyAlignment="1">
      <alignment horizontal="left" vertical="center" wrapText="1"/>
    </xf>
    <xf numFmtId="4" fontId="10" fillId="4" borderId="30" xfId="0" applyNumberFormat="1" applyFont="1" applyFill="1" applyBorder="1" applyAlignment="1">
      <alignment horizontal="left" vertical="center" wrapText="1"/>
    </xf>
    <xf numFmtId="0" fontId="20" fillId="15" borderId="14" xfId="0" applyFont="1" applyFill="1" applyBorder="1" applyAlignment="1">
      <alignment horizontal="center" vertical="center"/>
    </xf>
    <xf numFmtId="0" fontId="20" fillId="15" borderId="31" xfId="0" applyFont="1" applyFill="1" applyBorder="1" applyAlignment="1">
      <alignment horizontal="center" vertical="center"/>
    </xf>
    <xf numFmtId="0" fontId="20" fillId="15" borderId="27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20" fillId="13" borderId="14" xfId="0" applyFont="1" applyFill="1" applyBorder="1" applyAlignment="1">
      <alignment horizontal="center" vertical="center"/>
    </xf>
    <xf numFmtId="0" fontId="20" fillId="13" borderId="31" xfId="0" applyFont="1" applyFill="1" applyBorder="1" applyAlignment="1">
      <alignment horizontal="center" vertical="center"/>
    </xf>
    <xf numFmtId="0" fontId="20" fillId="13" borderId="27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  <xf numFmtId="0" fontId="20" fillId="14" borderId="14" xfId="0" applyFont="1" applyFill="1" applyBorder="1" applyAlignment="1">
      <alignment horizontal="center" vertical="center"/>
    </xf>
    <xf numFmtId="0" fontId="20" fillId="14" borderId="31" xfId="0" applyFont="1" applyFill="1" applyBorder="1" applyAlignment="1">
      <alignment horizontal="center" vertical="center"/>
    </xf>
    <xf numFmtId="0" fontId="20" fillId="14" borderId="2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0" fontId="20" fillId="11" borderId="27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20" fillId="12" borderId="2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22" xfId="0" applyFont="1" applyFill="1" applyBorder="1" applyAlignment="1">
      <alignment horizontal="center" vertical="center"/>
    </xf>
    <xf numFmtId="0" fontId="4" fillId="14" borderId="20" xfId="0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22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/>
    </xf>
    <xf numFmtId="0" fontId="4" fillId="13" borderId="20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20" fillId="10" borderId="18" xfId="0" applyFont="1" applyFill="1" applyBorder="1" applyAlignment="1">
      <alignment horizontal="center" vertical="center"/>
    </xf>
    <xf numFmtId="0" fontId="20" fillId="10" borderId="2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20" fillId="8" borderId="2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4" fontId="7" fillId="2" borderId="28" xfId="0" applyNumberFormat="1" applyFont="1" applyFill="1" applyBorder="1" applyAlignment="1">
      <alignment horizontal="left" vertical="center" wrapText="1"/>
    </xf>
    <xf numFmtId="4" fontId="7" fillId="2" borderId="29" xfId="0" applyNumberFormat="1" applyFont="1" applyFill="1" applyBorder="1" applyAlignment="1">
      <alignment horizontal="left" vertical="center" wrapText="1"/>
    </xf>
    <xf numFmtId="4" fontId="7" fillId="2" borderId="30" xfId="0" applyNumberFormat="1" applyFont="1" applyFill="1" applyBorder="1" applyAlignment="1">
      <alignment horizontal="left" vertical="center" wrapText="1"/>
    </xf>
    <xf numFmtId="4" fontId="18" fillId="4" borderId="28" xfId="0" applyNumberFormat="1" applyFont="1" applyFill="1" applyBorder="1" applyAlignment="1">
      <alignment horizontal="left" vertical="center" wrapText="1"/>
    </xf>
    <xf numFmtId="4" fontId="18" fillId="4" borderId="29" xfId="0" applyNumberFormat="1" applyFont="1" applyFill="1" applyBorder="1" applyAlignment="1">
      <alignment horizontal="left" vertical="center" wrapText="1"/>
    </xf>
    <xf numFmtId="4" fontId="18" fillId="4" borderId="30" xfId="0" applyNumberFormat="1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vertical="center"/>
    </xf>
    <xf numFmtId="2" fontId="20" fillId="8" borderId="3" xfId="0" applyNumberFormat="1" applyFont="1" applyFill="1" applyBorder="1" applyAlignment="1">
      <alignment vertical="center"/>
    </xf>
    <xf numFmtId="2" fontId="20" fillId="10" borderId="3" xfId="0" applyNumberFormat="1" applyFont="1" applyFill="1" applyBorder="1" applyAlignment="1">
      <alignment vertical="center"/>
    </xf>
    <xf numFmtId="2" fontId="20" fillId="11" borderId="3" xfId="0" applyNumberFormat="1" applyFont="1" applyFill="1" applyBorder="1" applyAlignment="1">
      <alignment vertical="center"/>
    </xf>
    <xf numFmtId="2" fontId="20" fillId="12" borderId="3" xfId="0" applyNumberFormat="1" applyFont="1" applyFill="1" applyBorder="1" applyAlignment="1">
      <alignment vertical="center"/>
    </xf>
    <xf numFmtId="2" fontId="20" fillId="13" borderId="3" xfId="0" applyNumberFormat="1" applyFont="1" applyFill="1" applyBorder="1" applyAlignment="1">
      <alignment vertical="center"/>
    </xf>
    <xf numFmtId="2" fontId="20" fillId="9" borderId="3" xfId="0" applyNumberFormat="1" applyFont="1" applyFill="1" applyBorder="1" applyAlignment="1">
      <alignment vertical="center"/>
    </xf>
    <xf numFmtId="2" fontId="20" fillId="14" borderId="3" xfId="0" applyNumberFormat="1" applyFont="1" applyFill="1" applyBorder="1" applyAlignment="1">
      <alignment vertical="center"/>
    </xf>
    <xf numFmtId="2" fontId="20" fillId="15" borderId="3" xfId="0" applyNumberFormat="1" applyFont="1" applyFill="1" applyBorder="1" applyAlignment="1">
      <alignment vertical="center"/>
    </xf>
    <xf numFmtId="2" fontId="16" fillId="2" borderId="19" xfId="0" applyNumberFormat="1" applyFont="1" applyFill="1" applyBorder="1"/>
    <xf numFmtId="4" fontId="20" fillId="2" borderId="1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12" borderId="41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4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13" borderId="41" xfId="0" applyFont="1" applyFill="1" applyBorder="1" applyAlignment="1">
      <alignment horizontal="center" vertical="center"/>
    </xf>
    <xf numFmtId="0" fontId="4" fillId="13" borderId="42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0" fontId="4" fillId="9" borderId="42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0" xfId="0" applyFon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249977111117893"/>
  </sheetPr>
  <dimension ref="A1:P30"/>
  <sheetViews>
    <sheetView topLeftCell="A4" zoomScaleNormal="100" workbookViewId="0">
      <selection activeCell="Q7" sqref="Q7"/>
    </sheetView>
  </sheetViews>
  <sheetFormatPr defaultRowHeight="12.75" x14ac:dyDescent="0.2"/>
  <cols>
    <col min="1" max="1" width="3.5703125" style="7" customWidth="1"/>
    <col min="2" max="2" width="11.7109375" style="26" customWidth="1"/>
    <col min="3" max="3" width="6.140625" style="17" customWidth="1"/>
    <col min="4" max="4" width="8.7109375" style="17" customWidth="1"/>
    <col min="5" max="5" width="11.85546875" style="44" customWidth="1"/>
    <col min="6" max="6" width="10.5703125" style="1" customWidth="1"/>
    <col min="7" max="7" width="9.140625" style="9"/>
    <col min="8" max="8" width="9.7109375" style="9" customWidth="1"/>
    <col min="9" max="9" width="9.28515625" style="9" customWidth="1"/>
    <col min="10" max="10" width="7.42578125" style="9" customWidth="1"/>
    <col min="11" max="11" width="10.140625" style="9" customWidth="1"/>
    <col min="12" max="12" width="11.7109375" style="40" customWidth="1"/>
    <col min="13" max="13" width="12" style="40" customWidth="1"/>
    <col min="14" max="14" width="10.28515625" style="40" customWidth="1"/>
    <col min="15" max="16384" width="9.140625" style="1"/>
  </cols>
  <sheetData>
    <row r="1" spans="1:16" ht="47.25" customHeight="1" thickBot="1" x14ac:dyDescent="0.25">
      <c r="A1" s="210" t="s">
        <v>94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1"/>
      <c r="M1" s="211"/>
      <c r="N1" s="211"/>
    </row>
    <row r="2" spans="1:16" ht="17.25" customHeight="1" thickBot="1" x14ac:dyDescent="0.25">
      <c r="A2" s="219" t="s">
        <v>34</v>
      </c>
      <c r="B2" s="220"/>
      <c r="C2" s="221"/>
      <c r="D2" s="52">
        <v>925</v>
      </c>
      <c r="E2" s="46"/>
      <c r="F2" s="45"/>
      <c r="G2" s="45"/>
      <c r="H2" s="45"/>
      <c r="I2" s="45"/>
      <c r="J2" s="45"/>
      <c r="K2" s="31"/>
      <c r="L2" s="47"/>
      <c r="M2" s="47"/>
      <c r="N2" s="47"/>
    </row>
    <row r="3" spans="1:16" ht="17.25" customHeight="1" thickBot="1" x14ac:dyDescent="0.25">
      <c r="A3" s="219" t="s">
        <v>35</v>
      </c>
      <c r="B3" s="220"/>
      <c r="C3" s="221"/>
      <c r="D3" s="53">
        <v>250</v>
      </c>
      <c r="E3" s="46"/>
      <c r="F3" s="45"/>
      <c r="G3" s="45"/>
      <c r="H3" s="45"/>
      <c r="I3" s="45"/>
      <c r="J3" s="45"/>
      <c r="K3" s="31"/>
      <c r="L3" s="47"/>
      <c r="M3" s="47"/>
      <c r="N3" s="47"/>
    </row>
    <row r="4" spans="1:16" ht="17.25" customHeight="1" thickBot="1" x14ac:dyDescent="0.25">
      <c r="A4" s="219" t="s">
        <v>36</v>
      </c>
      <c r="B4" s="220"/>
      <c r="C4" s="221"/>
      <c r="D4" s="53">
        <v>250</v>
      </c>
      <c r="E4" s="46"/>
      <c r="F4" s="209" t="s">
        <v>91</v>
      </c>
      <c r="G4" s="209"/>
      <c r="H4" s="209"/>
      <c r="I4" s="45"/>
      <c r="J4" s="45"/>
      <c r="K4" s="31"/>
      <c r="L4" s="47"/>
      <c r="M4" s="47"/>
      <c r="N4" s="47"/>
    </row>
    <row r="5" spans="1:16" ht="17.25" customHeight="1" thickBot="1" x14ac:dyDescent="0.25">
      <c r="A5" s="222" t="s">
        <v>37</v>
      </c>
      <c r="B5" s="223"/>
      <c r="C5" s="224"/>
      <c r="D5" s="54">
        <v>250</v>
      </c>
      <c r="E5" s="46"/>
      <c r="F5" s="45"/>
      <c r="G5" s="45"/>
      <c r="H5" s="45"/>
      <c r="I5" s="45"/>
      <c r="J5" s="45"/>
      <c r="K5" s="31"/>
      <c r="L5" s="47"/>
      <c r="M5" s="47"/>
      <c r="N5" s="47"/>
    </row>
    <row r="6" spans="1:16" ht="17.25" customHeight="1" thickBot="1" x14ac:dyDescent="0.25">
      <c r="A6" s="48"/>
      <c r="B6" s="49"/>
      <c r="C6" s="50"/>
      <c r="D6" s="45"/>
      <c r="E6" s="46"/>
      <c r="F6" s="45"/>
      <c r="G6" s="45"/>
      <c r="H6" s="45"/>
      <c r="I6" s="45"/>
      <c r="J6" s="45"/>
      <c r="K6" s="31"/>
      <c r="L6" s="47"/>
      <c r="M6" s="47"/>
      <c r="N6" s="47"/>
    </row>
    <row r="7" spans="1:16" s="22" customFormat="1" ht="84.75" customHeight="1" thickBot="1" x14ac:dyDescent="0.3">
      <c r="A7" s="19" t="s">
        <v>0</v>
      </c>
      <c r="B7" s="24" t="s">
        <v>6</v>
      </c>
      <c r="C7" s="19" t="s">
        <v>1</v>
      </c>
      <c r="D7" s="20" t="s">
        <v>13</v>
      </c>
      <c r="E7" s="42" t="s">
        <v>19</v>
      </c>
      <c r="F7" s="27" t="s">
        <v>20</v>
      </c>
      <c r="G7" s="21" t="s">
        <v>7</v>
      </c>
      <c r="H7" s="21" t="s">
        <v>9</v>
      </c>
      <c r="I7" s="21" t="s">
        <v>8</v>
      </c>
      <c r="J7" s="21" t="s">
        <v>12</v>
      </c>
      <c r="K7" s="61" t="s">
        <v>22</v>
      </c>
      <c r="L7" s="74" t="s">
        <v>39</v>
      </c>
      <c r="M7" s="79" t="s">
        <v>17</v>
      </c>
      <c r="N7" s="84" t="s">
        <v>16</v>
      </c>
    </row>
    <row r="8" spans="1:16" s="11" customFormat="1" ht="15.75" customHeight="1" thickBot="1" x14ac:dyDescent="0.3">
      <c r="A8" s="36">
        <v>1</v>
      </c>
      <c r="B8" s="34" t="s">
        <v>10</v>
      </c>
      <c r="C8" s="35" t="s">
        <v>5</v>
      </c>
      <c r="D8" s="28" t="s">
        <v>14</v>
      </c>
      <c r="E8" s="59" t="s">
        <v>18</v>
      </c>
      <c r="F8" s="206">
        <v>7.4666999999999997E-2</v>
      </c>
      <c r="G8" s="62">
        <f>F8*D2</f>
        <v>69.066974999999999</v>
      </c>
      <c r="H8" s="62">
        <f>F8*D3</f>
        <v>18.66675</v>
      </c>
      <c r="I8" s="62">
        <f>F8*D4</f>
        <v>18.66675</v>
      </c>
      <c r="J8" s="194"/>
      <c r="K8" s="196">
        <f>G8+H8+I8</f>
        <v>106.400475</v>
      </c>
      <c r="L8" s="200">
        <f>F8*D5</f>
        <v>18.66675</v>
      </c>
      <c r="M8" s="80">
        <f>L8</f>
        <v>18.66675</v>
      </c>
      <c r="N8" s="197">
        <f t="shared" ref="N8" si="0">M8</f>
        <v>18.66675</v>
      </c>
      <c r="P8" s="58"/>
    </row>
    <row r="9" spans="1:16" s="11" customFormat="1" ht="15.75" customHeight="1" thickBot="1" x14ac:dyDescent="0.3">
      <c r="A9" s="36">
        <v>1</v>
      </c>
      <c r="B9" s="34" t="s">
        <v>10</v>
      </c>
      <c r="C9" s="35" t="s">
        <v>5</v>
      </c>
      <c r="D9" s="28" t="s">
        <v>14</v>
      </c>
      <c r="E9" s="60" t="s">
        <v>21</v>
      </c>
      <c r="F9" s="208"/>
      <c r="G9" s="64">
        <f>F8*D2</f>
        <v>69.066974999999999</v>
      </c>
      <c r="H9" s="64">
        <f>F8*D3</f>
        <v>18.66675</v>
      </c>
      <c r="I9" s="64">
        <f>F8*D4</f>
        <v>18.66675</v>
      </c>
      <c r="J9" s="38"/>
      <c r="K9" s="195">
        <f>G9+H9+I9</f>
        <v>106.400475</v>
      </c>
      <c r="L9" s="198">
        <f>F8*D5</f>
        <v>18.66675</v>
      </c>
      <c r="M9" s="80">
        <f>L9</f>
        <v>18.66675</v>
      </c>
      <c r="N9" s="86">
        <f>M9</f>
        <v>18.66675</v>
      </c>
    </row>
    <row r="10" spans="1:16" s="11" customFormat="1" ht="15.75" customHeight="1" thickBot="1" x14ac:dyDescent="0.3">
      <c r="A10" s="36">
        <v>1</v>
      </c>
      <c r="B10" s="34" t="s">
        <v>10</v>
      </c>
      <c r="C10" s="35" t="s">
        <v>5</v>
      </c>
      <c r="D10" s="28" t="s">
        <v>38</v>
      </c>
      <c r="E10" s="60" t="s">
        <v>33</v>
      </c>
      <c r="F10" s="206">
        <v>5.7019E-2</v>
      </c>
      <c r="G10" s="62">
        <f>F10*D2</f>
        <v>52.742575000000002</v>
      </c>
      <c r="H10" s="62">
        <f>F10*D3</f>
        <v>14.25475</v>
      </c>
      <c r="I10" s="62">
        <f>F10*D4</f>
        <v>14.25475</v>
      </c>
      <c r="J10" s="63"/>
      <c r="K10" s="199">
        <f t="shared" ref="K10:K25" si="1">G10+H10+I10</f>
        <v>81.252075000000005</v>
      </c>
      <c r="L10" s="76">
        <f>L9</f>
        <v>18.66675</v>
      </c>
      <c r="M10" s="81">
        <f t="shared" ref="M10:M25" si="2">L10</f>
        <v>18.66675</v>
      </c>
      <c r="N10" s="85">
        <f t="shared" ref="N10:N25" si="3">M10</f>
        <v>18.66675</v>
      </c>
      <c r="O10" s="13"/>
    </row>
    <row r="11" spans="1:16" s="11" customFormat="1" ht="15.75" customHeight="1" thickBot="1" x14ac:dyDescent="0.3">
      <c r="A11" s="36">
        <v>1</v>
      </c>
      <c r="B11" s="34" t="s">
        <v>10</v>
      </c>
      <c r="C11" s="35" t="s">
        <v>5</v>
      </c>
      <c r="D11" s="28" t="s">
        <v>38</v>
      </c>
      <c r="E11" s="60" t="s">
        <v>32</v>
      </c>
      <c r="F11" s="207"/>
      <c r="G11" s="14">
        <f>G10</f>
        <v>52.742575000000002</v>
      </c>
      <c r="H11" s="14">
        <f>H10</f>
        <v>14.25475</v>
      </c>
      <c r="I11" s="14">
        <f>I10</f>
        <v>14.25475</v>
      </c>
      <c r="J11" s="38"/>
      <c r="K11" s="55">
        <f t="shared" si="1"/>
        <v>81.252075000000005</v>
      </c>
      <c r="L11" s="75">
        <f t="shared" ref="L11:L25" si="4">L10</f>
        <v>18.66675</v>
      </c>
      <c r="M11" s="80">
        <f t="shared" si="2"/>
        <v>18.66675</v>
      </c>
      <c r="N11" s="86">
        <f t="shared" si="3"/>
        <v>18.66675</v>
      </c>
      <c r="O11" s="13"/>
    </row>
    <row r="12" spans="1:16" s="12" customFormat="1" thickBot="1" x14ac:dyDescent="0.25">
      <c r="A12" s="36">
        <v>1</v>
      </c>
      <c r="B12" s="34" t="s">
        <v>10</v>
      </c>
      <c r="C12" s="35" t="s">
        <v>5</v>
      </c>
      <c r="D12" s="28" t="s">
        <v>38</v>
      </c>
      <c r="E12" s="60" t="s">
        <v>31</v>
      </c>
      <c r="F12" s="207"/>
      <c r="G12" s="14">
        <f t="shared" ref="G12:G14" si="5">G11</f>
        <v>52.742575000000002</v>
      </c>
      <c r="H12" s="14">
        <f t="shared" ref="H12:H14" si="6">H11</f>
        <v>14.25475</v>
      </c>
      <c r="I12" s="14">
        <f t="shared" ref="I12:I14" si="7">I11</f>
        <v>14.25475</v>
      </c>
      <c r="J12" s="38"/>
      <c r="K12" s="55">
        <f t="shared" si="1"/>
        <v>81.252075000000005</v>
      </c>
      <c r="L12" s="75">
        <f t="shared" si="4"/>
        <v>18.66675</v>
      </c>
      <c r="M12" s="80">
        <f t="shared" si="2"/>
        <v>18.66675</v>
      </c>
      <c r="N12" s="86">
        <f t="shared" si="3"/>
        <v>18.66675</v>
      </c>
    </row>
    <row r="13" spans="1:16" s="12" customFormat="1" thickBot="1" x14ac:dyDescent="0.25">
      <c r="A13" s="36">
        <v>1</v>
      </c>
      <c r="B13" s="34" t="s">
        <v>10</v>
      </c>
      <c r="C13" s="35" t="s">
        <v>5</v>
      </c>
      <c r="D13" s="28" t="s">
        <v>38</v>
      </c>
      <c r="E13" s="60" t="s">
        <v>30</v>
      </c>
      <c r="F13" s="207"/>
      <c r="G13" s="14">
        <f t="shared" si="5"/>
        <v>52.742575000000002</v>
      </c>
      <c r="H13" s="14">
        <f t="shared" si="6"/>
        <v>14.25475</v>
      </c>
      <c r="I13" s="14">
        <f t="shared" si="7"/>
        <v>14.25475</v>
      </c>
      <c r="J13" s="38"/>
      <c r="K13" s="55">
        <f t="shared" si="1"/>
        <v>81.252075000000005</v>
      </c>
      <c r="L13" s="75">
        <f t="shared" si="4"/>
        <v>18.66675</v>
      </c>
      <c r="M13" s="80">
        <f t="shared" si="2"/>
        <v>18.66675</v>
      </c>
      <c r="N13" s="86">
        <f t="shared" si="3"/>
        <v>18.66675</v>
      </c>
    </row>
    <row r="14" spans="1:16" s="12" customFormat="1" thickBot="1" x14ac:dyDescent="0.25">
      <c r="A14" s="36">
        <v>1</v>
      </c>
      <c r="B14" s="34" t="s">
        <v>10</v>
      </c>
      <c r="C14" s="35" t="s">
        <v>5</v>
      </c>
      <c r="D14" s="28" t="s">
        <v>38</v>
      </c>
      <c r="E14" s="60" t="s">
        <v>29</v>
      </c>
      <c r="F14" s="207"/>
      <c r="G14" s="14">
        <f t="shared" si="5"/>
        <v>52.742575000000002</v>
      </c>
      <c r="H14" s="14">
        <f t="shared" si="6"/>
        <v>14.25475</v>
      </c>
      <c r="I14" s="14">
        <f t="shared" si="7"/>
        <v>14.25475</v>
      </c>
      <c r="J14" s="38"/>
      <c r="K14" s="55">
        <f t="shared" si="1"/>
        <v>81.252075000000005</v>
      </c>
      <c r="L14" s="75">
        <f t="shared" si="4"/>
        <v>18.66675</v>
      </c>
      <c r="M14" s="80">
        <f t="shared" si="2"/>
        <v>18.66675</v>
      </c>
      <c r="N14" s="86">
        <f t="shared" si="3"/>
        <v>18.66675</v>
      </c>
    </row>
    <row r="15" spans="1:16" s="12" customFormat="1" thickBot="1" x14ac:dyDescent="0.25">
      <c r="A15" s="36">
        <v>1</v>
      </c>
      <c r="B15" s="34" t="s">
        <v>10</v>
      </c>
      <c r="C15" s="35" t="s">
        <v>5</v>
      </c>
      <c r="D15" s="28" t="s">
        <v>38</v>
      </c>
      <c r="E15" s="60" t="s">
        <v>28</v>
      </c>
      <c r="F15" s="208"/>
      <c r="G15" s="64">
        <f t="shared" ref="G15" si="8">G14</f>
        <v>52.742575000000002</v>
      </c>
      <c r="H15" s="64">
        <f t="shared" ref="H15" si="9">H14</f>
        <v>14.25475</v>
      </c>
      <c r="I15" s="64">
        <f t="shared" ref="I15" si="10">I14</f>
        <v>14.25475</v>
      </c>
      <c r="J15" s="38"/>
      <c r="K15" s="65">
        <f t="shared" si="1"/>
        <v>81.252075000000005</v>
      </c>
      <c r="L15" s="75">
        <f t="shared" si="4"/>
        <v>18.66675</v>
      </c>
      <c r="M15" s="80">
        <f t="shared" si="2"/>
        <v>18.66675</v>
      </c>
      <c r="N15" s="86">
        <f t="shared" si="3"/>
        <v>18.66675</v>
      </c>
    </row>
    <row r="16" spans="1:16" s="12" customFormat="1" thickBot="1" x14ac:dyDescent="0.25">
      <c r="A16" s="36">
        <v>1</v>
      </c>
      <c r="B16" s="34" t="s">
        <v>10</v>
      </c>
      <c r="C16" s="35" t="s">
        <v>5</v>
      </c>
      <c r="D16" s="28" t="s">
        <v>38</v>
      </c>
      <c r="E16" s="51" t="s">
        <v>27</v>
      </c>
      <c r="F16" s="215">
        <v>5.2575999999999998E-2</v>
      </c>
      <c r="G16" s="66">
        <f>F16*D2</f>
        <v>48.632799999999996</v>
      </c>
      <c r="H16" s="66">
        <f>F16*D3</f>
        <v>13.144</v>
      </c>
      <c r="I16" s="66">
        <f>F16*D4</f>
        <v>13.144</v>
      </c>
      <c r="J16" s="67"/>
      <c r="K16" s="37">
        <f t="shared" si="1"/>
        <v>74.9208</v>
      </c>
      <c r="L16" s="76">
        <f>F16*D5</f>
        <v>13.144</v>
      </c>
      <c r="M16" s="81">
        <f t="shared" si="2"/>
        <v>13.144</v>
      </c>
      <c r="N16" s="85">
        <f t="shared" si="3"/>
        <v>13.144</v>
      </c>
    </row>
    <row r="17" spans="1:14" s="12" customFormat="1" thickBot="1" x14ac:dyDescent="0.25">
      <c r="A17" s="36">
        <v>1</v>
      </c>
      <c r="B17" s="34" t="s">
        <v>10</v>
      </c>
      <c r="C17" s="35" t="s">
        <v>5</v>
      </c>
      <c r="D17" s="28" t="s">
        <v>38</v>
      </c>
      <c r="E17" s="51" t="s">
        <v>26</v>
      </c>
      <c r="F17" s="216"/>
      <c r="G17" s="15">
        <f>G16</f>
        <v>48.632799999999996</v>
      </c>
      <c r="H17" s="15">
        <f>H16</f>
        <v>13.144</v>
      </c>
      <c r="I17" s="15">
        <f>I16</f>
        <v>13.144</v>
      </c>
      <c r="J17" s="18"/>
      <c r="K17" s="55">
        <f t="shared" si="1"/>
        <v>74.9208</v>
      </c>
      <c r="L17" s="75">
        <f t="shared" si="4"/>
        <v>13.144</v>
      </c>
      <c r="M17" s="80">
        <f t="shared" si="2"/>
        <v>13.144</v>
      </c>
      <c r="N17" s="86">
        <f t="shared" si="3"/>
        <v>13.144</v>
      </c>
    </row>
    <row r="18" spans="1:14" s="12" customFormat="1" thickBot="1" x14ac:dyDescent="0.25">
      <c r="A18" s="36">
        <v>1</v>
      </c>
      <c r="B18" s="34" t="s">
        <v>10</v>
      </c>
      <c r="C18" s="35" t="s">
        <v>5</v>
      </c>
      <c r="D18" s="28" t="s">
        <v>38</v>
      </c>
      <c r="E18" s="51" t="s">
        <v>25</v>
      </c>
      <c r="F18" s="216"/>
      <c r="G18" s="15">
        <f t="shared" ref="G18:G21" si="11">G17</f>
        <v>48.632799999999996</v>
      </c>
      <c r="H18" s="15">
        <f t="shared" ref="H18:H21" si="12">H17</f>
        <v>13.144</v>
      </c>
      <c r="I18" s="15">
        <f t="shared" ref="I18:I21" si="13">I17</f>
        <v>13.144</v>
      </c>
      <c r="J18" s="18"/>
      <c r="K18" s="55">
        <f t="shared" si="1"/>
        <v>74.9208</v>
      </c>
      <c r="L18" s="75">
        <f t="shared" si="4"/>
        <v>13.144</v>
      </c>
      <c r="M18" s="80">
        <f t="shared" si="2"/>
        <v>13.144</v>
      </c>
      <c r="N18" s="86">
        <f t="shared" si="3"/>
        <v>13.144</v>
      </c>
    </row>
    <row r="19" spans="1:14" s="12" customFormat="1" ht="12" customHeight="1" thickBot="1" x14ac:dyDescent="0.25">
      <c r="A19" s="36">
        <v>1</v>
      </c>
      <c r="B19" s="34" t="s">
        <v>10</v>
      </c>
      <c r="C19" s="35" t="s">
        <v>5</v>
      </c>
      <c r="D19" s="28" t="s">
        <v>38</v>
      </c>
      <c r="E19" s="51" t="s">
        <v>24</v>
      </c>
      <c r="F19" s="216"/>
      <c r="G19" s="15">
        <f t="shared" si="11"/>
        <v>48.632799999999996</v>
      </c>
      <c r="H19" s="15">
        <f t="shared" si="12"/>
        <v>13.144</v>
      </c>
      <c r="I19" s="15">
        <f t="shared" si="13"/>
        <v>13.144</v>
      </c>
      <c r="J19" s="23"/>
      <c r="K19" s="55">
        <f t="shared" si="1"/>
        <v>74.9208</v>
      </c>
      <c r="L19" s="75">
        <f t="shared" si="4"/>
        <v>13.144</v>
      </c>
      <c r="M19" s="80">
        <f t="shared" si="2"/>
        <v>13.144</v>
      </c>
      <c r="N19" s="86">
        <f t="shared" si="3"/>
        <v>13.144</v>
      </c>
    </row>
    <row r="20" spans="1:14" s="12" customFormat="1" ht="12" customHeight="1" thickBot="1" x14ac:dyDescent="0.25">
      <c r="A20" s="36"/>
      <c r="B20" s="34" t="s">
        <v>10</v>
      </c>
      <c r="C20" s="35" t="s">
        <v>5</v>
      </c>
      <c r="D20" s="28" t="s">
        <v>38</v>
      </c>
      <c r="E20" s="51" t="s">
        <v>40</v>
      </c>
      <c r="F20" s="216"/>
      <c r="G20" s="15">
        <f t="shared" si="11"/>
        <v>48.632799999999996</v>
      </c>
      <c r="H20" s="15">
        <f t="shared" si="12"/>
        <v>13.144</v>
      </c>
      <c r="I20" s="15">
        <f t="shared" si="13"/>
        <v>13.144</v>
      </c>
      <c r="J20" s="23"/>
      <c r="K20" s="55">
        <f t="shared" ref="K20:K21" si="14">G20+H20+I20</f>
        <v>74.9208</v>
      </c>
      <c r="L20" s="75">
        <f t="shared" ref="L20:L21" si="15">L19</f>
        <v>13.144</v>
      </c>
      <c r="M20" s="80">
        <f t="shared" si="2"/>
        <v>13.144</v>
      </c>
      <c r="N20" s="86">
        <f t="shared" si="3"/>
        <v>13.144</v>
      </c>
    </row>
    <row r="21" spans="1:14" s="12" customFormat="1" thickBot="1" x14ac:dyDescent="0.25">
      <c r="A21" s="36">
        <v>1</v>
      </c>
      <c r="B21" s="34" t="s">
        <v>10</v>
      </c>
      <c r="C21" s="35" t="s">
        <v>5</v>
      </c>
      <c r="D21" s="28" t="s">
        <v>38</v>
      </c>
      <c r="E21" s="51" t="s">
        <v>23</v>
      </c>
      <c r="F21" s="217"/>
      <c r="G21" s="68">
        <f t="shared" si="11"/>
        <v>48.632799999999996</v>
      </c>
      <c r="H21" s="68">
        <f t="shared" si="12"/>
        <v>13.144</v>
      </c>
      <c r="I21" s="68">
        <f t="shared" si="13"/>
        <v>13.144</v>
      </c>
      <c r="J21" s="69"/>
      <c r="K21" s="65">
        <f t="shared" si="14"/>
        <v>74.9208</v>
      </c>
      <c r="L21" s="75">
        <f t="shared" si="15"/>
        <v>13.144</v>
      </c>
      <c r="M21" s="80">
        <f t="shared" si="2"/>
        <v>13.144</v>
      </c>
      <c r="N21" s="86">
        <f t="shared" si="3"/>
        <v>13.144</v>
      </c>
    </row>
    <row r="22" spans="1:14" s="12" customFormat="1" thickBot="1" x14ac:dyDescent="0.25">
      <c r="A22" s="32">
        <v>14</v>
      </c>
      <c r="B22" s="34" t="s">
        <v>10</v>
      </c>
      <c r="C22" s="35" t="s">
        <v>5</v>
      </c>
      <c r="D22" s="28" t="s">
        <v>46</v>
      </c>
      <c r="E22" s="51" t="s">
        <v>41</v>
      </c>
      <c r="F22" s="218">
        <v>4.8985000000000001E-2</v>
      </c>
      <c r="G22" s="70">
        <f>F22*D2</f>
        <v>45.311125000000004</v>
      </c>
      <c r="H22" s="70">
        <f>F22*D3</f>
        <v>12.24625</v>
      </c>
      <c r="I22" s="70">
        <f>F22*D4</f>
        <v>12.24625</v>
      </c>
      <c r="J22" s="70"/>
      <c r="K22" s="71">
        <f t="shared" si="1"/>
        <v>69.803625000000011</v>
      </c>
      <c r="L22" s="77">
        <f>F22*D5</f>
        <v>12.24625</v>
      </c>
      <c r="M22" s="82">
        <f t="shared" si="2"/>
        <v>12.24625</v>
      </c>
      <c r="N22" s="85">
        <f t="shared" si="3"/>
        <v>12.24625</v>
      </c>
    </row>
    <row r="23" spans="1:14" s="12" customFormat="1" thickBot="1" x14ac:dyDescent="0.25">
      <c r="A23" s="33"/>
      <c r="B23" s="34" t="s">
        <v>10</v>
      </c>
      <c r="C23" s="35" t="s">
        <v>5</v>
      </c>
      <c r="D23" s="28" t="s">
        <v>46</v>
      </c>
      <c r="E23" s="51" t="s">
        <v>42</v>
      </c>
      <c r="F23" s="218"/>
      <c r="G23" s="70">
        <f>G22</f>
        <v>45.311125000000004</v>
      </c>
      <c r="H23" s="70">
        <f>H22</f>
        <v>12.24625</v>
      </c>
      <c r="I23" s="70">
        <f>I22</f>
        <v>12.24625</v>
      </c>
      <c r="J23" s="70"/>
      <c r="K23" s="71">
        <f t="shared" si="1"/>
        <v>69.803625000000011</v>
      </c>
      <c r="L23" s="77">
        <f t="shared" si="4"/>
        <v>12.24625</v>
      </c>
      <c r="M23" s="82">
        <f t="shared" si="2"/>
        <v>12.24625</v>
      </c>
      <c r="N23" s="85">
        <f t="shared" si="3"/>
        <v>12.24625</v>
      </c>
    </row>
    <row r="24" spans="1:14" s="12" customFormat="1" thickBot="1" x14ac:dyDescent="0.25">
      <c r="A24" s="32">
        <v>15</v>
      </c>
      <c r="B24" s="34" t="s">
        <v>10</v>
      </c>
      <c r="C24" s="35" t="s">
        <v>5</v>
      </c>
      <c r="D24" s="28" t="s">
        <v>46</v>
      </c>
      <c r="E24" s="51" t="s">
        <v>43</v>
      </c>
      <c r="F24" s="218"/>
      <c r="G24" s="70">
        <f t="shared" ref="G24:G25" si="16">G23</f>
        <v>45.311125000000004</v>
      </c>
      <c r="H24" s="70">
        <f t="shared" ref="H24:H25" si="17">H23</f>
        <v>12.24625</v>
      </c>
      <c r="I24" s="70">
        <f t="shared" ref="I24:I25" si="18">I23</f>
        <v>12.24625</v>
      </c>
      <c r="J24" s="70"/>
      <c r="K24" s="71">
        <f t="shared" si="1"/>
        <v>69.803625000000011</v>
      </c>
      <c r="L24" s="77">
        <f t="shared" si="4"/>
        <v>12.24625</v>
      </c>
      <c r="M24" s="82">
        <f t="shared" si="2"/>
        <v>12.24625</v>
      </c>
      <c r="N24" s="85">
        <f t="shared" si="3"/>
        <v>12.24625</v>
      </c>
    </row>
    <row r="25" spans="1:14" s="12" customFormat="1" thickBot="1" x14ac:dyDescent="0.25">
      <c r="A25" s="33"/>
      <c r="B25" s="34" t="s">
        <v>10</v>
      </c>
      <c r="C25" s="35" t="s">
        <v>5</v>
      </c>
      <c r="D25" s="73" t="s">
        <v>46</v>
      </c>
      <c r="E25" s="57" t="s">
        <v>44</v>
      </c>
      <c r="F25" s="218"/>
      <c r="G25" s="70">
        <f t="shared" si="16"/>
        <v>45.311125000000004</v>
      </c>
      <c r="H25" s="70">
        <f t="shared" si="17"/>
        <v>12.24625</v>
      </c>
      <c r="I25" s="70">
        <f t="shared" si="18"/>
        <v>12.24625</v>
      </c>
      <c r="J25" s="70"/>
      <c r="K25" s="71">
        <f t="shared" si="1"/>
        <v>69.803625000000011</v>
      </c>
      <c r="L25" s="77">
        <f t="shared" si="4"/>
        <v>12.24625</v>
      </c>
      <c r="M25" s="82">
        <f t="shared" si="2"/>
        <v>12.24625</v>
      </c>
      <c r="N25" s="85">
        <f t="shared" si="3"/>
        <v>12.24625</v>
      </c>
    </row>
    <row r="26" spans="1:14" s="12" customFormat="1" ht="31.5" customHeight="1" thickBot="1" x14ac:dyDescent="0.25">
      <c r="A26" s="212" t="s">
        <v>47</v>
      </c>
      <c r="B26" s="213"/>
      <c r="C26" s="213"/>
      <c r="D26" s="213"/>
      <c r="E26" s="213"/>
      <c r="F26" s="214"/>
      <c r="G26" s="56"/>
      <c r="H26" s="56"/>
      <c r="I26" s="56"/>
      <c r="J26" s="18"/>
      <c r="K26" s="72">
        <f>SUBTOTAL(9,K9:K25)</f>
        <v>1322.652225</v>
      </c>
      <c r="L26" s="78">
        <f>SUBTOTAL(9,L9:L25)</f>
        <v>258.51625000000007</v>
      </c>
      <c r="M26" s="83">
        <f>SUBTOTAL(9,M9:M25)</f>
        <v>258.51625000000007</v>
      </c>
      <c r="N26" s="87">
        <f>SUBTOTAL(9,N8:N25)</f>
        <v>277.18300000000005</v>
      </c>
    </row>
    <row r="27" spans="1:14" s="2" customFormat="1" ht="15" hidden="1" customHeight="1" x14ac:dyDescent="0.25">
      <c r="A27" s="5">
        <v>31</v>
      </c>
      <c r="B27" s="3" t="s">
        <v>3</v>
      </c>
      <c r="C27" s="4" t="s">
        <v>4</v>
      </c>
      <c r="D27" s="29"/>
      <c r="E27" s="41"/>
      <c r="F27" s="8"/>
    </row>
    <row r="28" spans="1:14" s="2" customFormat="1" ht="15" x14ac:dyDescent="0.25">
      <c r="A28" s="6"/>
      <c r="B28" s="25" t="s">
        <v>2</v>
      </c>
      <c r="C28" s="16"/>
      <c r="D28" s="30"/>
      <c r="E28" s="43"/>
      <c r="G28" s="10"/>
      <c r="H28" s="10"/>
      <c r="I28" s="10"/>
      <c r="J28" s="10"/>
      <c r="K28" s="10"/>
      <c r="L28" s="39"/>
      <c r="M28" s="39"/>
      <c r="N28" s="39"/>
    </row>
    <row r="30" spans="1:14" ht="15" x14ac:dyDescent="0.25">
      <c r="F30"/>
    </row>
  </sheetData>
  <autoFilter ref="A7:C28">
    <filterColumn colId="1" showButton="0">
      <filters>
        <filter val="ALİ"/>
        <filter val="AYGÜL"/>
        <filter val="CELALETTİN"/>
        <filter val="ÇİĞDEM"/>
        <filter val="DURSADE"/>
        <filter val="ELİF"/>
        <filter val="ESRA"/>
        <filter val="FİRDEVS"/>
        <filter val="GÜL"/>
        <filter val="HACIKIZ"/>
        <filter val="HATİCE"/>
        <filter val="HÜSEYİN"/>
        <filter val="İSMET"/>
        <filter val="KUBİLAY HAN"/>
        <filter val="Lütfen excel olarak geri gönderiniz."/>
        <filter val="MEHMET"/>
        <filter val="METİN"/>
        <filter val="MURAT"/>
        <filter val="MUSTAFA"/>
        <filter val="NAZLI"/>
        <filter val="OSMAN"/>
        <filter val="RABİA NURAY"/>
        <filter val="REFİYE RANA"/>
        <filter val="RUKİYE"/>
        <filter val="SELİM"/>
        <filter val="SEMA"/>
        <filter val="ŞERİFE"/>
        <filter val="YAKUP"/>
        <filter val="YASIN"/>
        <filter val="ZEKERİYA"/>
      </filters>
    </filterColumn>
  </autoFilter>
  <mergeCells count="11">
    <mergeCell ref="F10:F15"/>
    <mergeCell ref="F4:H4"/>
    <mergeCell ref="A1:N1"/>
    <mergeCell ref="A26:F26"/>
    <mergeCell ref="F16:F21"/>
    <mergeCell ref="F22:F25"/>
    <mergeCell ref="A4:C4"/>
    <mergeCell ref="A5:C5"/>
    <mergeCell ref="A2:C2"/>
    <mergeCell ref="A3:C3"/>
    <mergeCell ref="F8:F9"/>
  </mergeCells>
  <pageMargins left="0" right="0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FF"/>
  </sheetPr>
  <dimension ref="A1:N63"/>
  <sheetViews>
    <sheetView tabSelected="1" zoomScaleNormal="100" workbookViewId="0">
      <selection activeCell="U12" sqref="U12"/>
    </sheetView>
  </sheetViews>
  <sheetFormatPr defaultRowHeight="11.25" x14ac:dyDescent="0.2"/>
  <cols>
    <col min="1" max="1" width="3.5703125" style="170" customWidth="1"/>
    <col min="2" max="2" width="19.140625" style="26" customWidth="1"/>
    <col min="3" max="3" width="8.85546875" style="171" customWidth="1"/>
    <col min="4" max="4" width="5.85546875" style="171" customWidth="1"/>
    <col min="5" max="5" width="10.140625" style="172" customWidth="1"/>
    <col min="6" max="6" width="9" style="90" customWidth="1"/>
    <col min="7" max="7" width="8.140625" style="173" customWidth="1"/>
    <col min="8" max="8" width="6.42578125" style="174" customWidth="1"/>
    <col min="9" max="9" width="6.5703125" style="173" customWidth="1"/>
    <col min="10" max="10" width="7.42578125" style="173" customWidth="1"/>
    <col min="11" max="11" width="8" style="173" customWidth="1"/>
    <col min="12" max="12" width="9.42578125" style="174" customWidth="1"/>
    <col min="13" max="13" width="9.140625" style="174" customWidth="1"/>
    <col min="14" max="14" width="7.7109375" style="174" customWidth="1"/>
    <col min="15" max="16384" width="9.140625" style="90"/>
  </cols>
  <sheetData>
    <row r="1" spans="1:14" ht="47.25" customHeight="1" thickBot="1" x14ac:dyDescent="0.25">
      <c r="A1" s="271" t="s">
        <v>94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2"/>
      <c r="M1" s="272"/>
      <c r="N1" s="272"/>
    </row>
    <row r="2" spans="1:14" ht="17.25" customHeight="1" thickBot="1" x14ac:dyDescent="0.25">
      <c r="A2" s="273" t="s">
        <v>34</v>
      </c>
      <c r="B2" s="274"/>
      <c r="C2" s="275"/>
      <c r="D2" s="91">
        <v>750</v>
      </c>
      <c r="E2" s="92"/>
      <c r="F2" s="93"/>
      <c r="G2" s="93"/>
      <c r="H2" s="95"/>
      <c r="I2" s="93"/>
      <c r="J2" s="93"/>
      <c r="K2" s="94"/>
      <c r="L2" s="95"/>
      <c r="M2" s="95"/>
      <c r="N2" s="95"/>
    </row>
    <row r="3" spans="1:14" ht="17.25" customHeight="1" thickBot="1" x14ac:dyDescent="0.25">
      <c r="A3" s="273" t="s">
        <v>35</v>
      </c>
      <c r="B3" s="274"/>
      <c r="C3" s="275"/>
      <c r="D3" s="96"/>
      <c r="E3" s="92"/>
      <c r="F3" s="93"/>
      <c r="G3" s="93"/>
      <c r="H3" s="95"/>
      <c r="I3" s="93"/>
      <c r="J3" s="93"/>
      <c r="K3" s="94"/>
      <c r="L3" s="95"/>
      <c r="M3" s="95"/>
      <c r="N3" s="95"/>
    </row>
    <row r="4" spans="1:14" ht="17.25" customHeight="1" thickBot="1" x14ac:dyDescent="0.25">
      <c r="A4" s="273" t="s">
        <v>36</v>
      </c>
      <c r="B4" s="274"/>
      <c r="C4" s="275"/>
      <c r="D4" s="96">
        <v>500</v>
      </c>
      <c r="E4" s="92"/>
      <c r="F4" s="279" t="s">
        <v>92</v>
      </c>
      <c r="G4" s="279"/>
      <c r="H4" s="279"/>
      <c r="I4" s="93"/>
      <c r="J4" s="93"/>
      <c r="K4" s="94"/>
      <c r="L4" s="95"/>
      <c r="M4" s="95"/>
      <c r="N4" s="95"/>
    </row>
    <row r="5" spans="1:14" ht="17.25" customHeight="1" thickBot="1" x14ac:dyDescent="0.25">
      <c r="A5" s="276" t="s">
        <v>37</v>
      </c>
      <c r="B5" s="277"/>
      <c r="C5" s="278"/>
      <c r="D5" s="97">
        <v>500</v>
      </c>
      <c r="E5" s="92"/>
      <c r="F5" s="93"/>
      <c r="G5" s="93"/>
      <c r="H5" s="95"/>
      <c r="I5" s="93"/>
      <c r="J5" s="93"/>
      <c r="K5" s="94"/>
      <c r="L5" s="95"/>
      <c r="M5" s="95"/>
      <c r="N5" s="95"/>
    </row>
    <row r="6" spans="1:14" s="106" customFormat="1" ht="81" customHeight="1" thickBot="1" x14ac:dyDescent="0.3">
      <c r="A6" s="98" t="s">
        <v>0</v>
      </c>
      <c r="B6" s="24" t="s">
        <v>6</v>
      </c>
      <c r="C6" s="98" t="s">
        <v>1</v>
      </c>
      <c r="D6" s="99" t="s">
        <v>13</v>
      </c>
      <c r="E6" s="100" t="s">
        <v>19</v>
      </c>
      <c r="F6" s="101" t="s">
        <v>20</v>
      </c>
      <c r="G6" s="102" t="s">
        <v>7</v>
      </c>
      <c r="H6" s="104" t="s">
        <v>9</v>
      </c>
      <c r="I6" s="102" t="s">
        <v>8</v>
      </c>
      <c r="J6" s="102" t="s">
        <v>12</v>
      </c>
      <c r="K6" s="103" t="s">
        <v>22</v>
      </c>
      <c r="L6" s="104" t="s">
        <v>93</v>
      </c>
      <c r="M6" s="104" t="s">
        <v>17</v>
      </c>
      <c r="N6" s="105" t="s">
        <v>16</v>
      </c>
    </row>
    <row r="7" spans="1:14" s="110" customFormat="1" ht="15.75" customHeight="1" thickBot="1" x14ac:dyDescent="0.3">
      <c r="A7" s="299">
        <v>1</v>
      </c>
      <c r="B7" s="280" t="s">
        <v>11</v>
      </c>
      <c r="C7" s="280" t="s">
        <v>85</v>
      </c>
      <c r="D7" s="88" t="s">
        <v>15</v>
      </c>
      <c r="E7" s="107" t="s">
        <v>18</v>
      </c>
      <c r="F7" s="266">
        <v>7.4666999999999997E-2</v>
      </c>
      <c r="G7" s="298">
        <f>F7*D2</f>
        <v>56.000250000000001</v>
      </c>
      <c r="H7" s="288">
        <f>F7*0</f>
        <v>0</v>
      </c>
      <c r="I7" s="111">
        <v>0</v>
      </c>
      <c r="J7" s="108"/>
      <c r="K7" s="201">
        <v>103.93</v>
      </c>
      <c r="L7" s="205">
        <f>F7*D5</f>
        <v>37.333500000000001</v>
      </c>
      <c r="M7" s="118">
        <f>L7</f>
        <v>37.333500000000001</v>
      </c>
      <c r="N7" s="202">
        <f t="shared" ref="N7" si="0">M7</f>
        <v>37.333500000000001</v>
      </c>
    </row>
    <row r="8" spans="1:14" s="110" customFormat="1" ht="15.75" customHeight="1" thickBot="1" x14ac:dyDescent="0.3">
      <c r="A8" s="300"/>
      <c r="B8" s="281"/>
      <c r="C8" s="281"/>
      <c r="D8" s="88" t="s">
        <v>15</v>
      </c>
      <c r="E8" s="114" t="s">
        <v>21</v>
      </c>
      <c r="F8" s="267"/>
      <c r="G8" s="115">
        <f>F7*D2</f>
        <v>56.000250000000001</v>
      </c>
      <c r="H8" s="288">
        <f t="shared" ref="H8:H12" si="1">F8*0</f>
        <v>0</v>
      </c>
      <c r="I8" s="111">
        <v>0</v>
      </c>
      <c r="J8" s="112"/>
      <c r="K8" s="116">
        <f>G8+H8+I8</f>
        <v>56.000250000000001</v>
      </c>
      <c r="L8" s="203">
        <f>F7*D5</f>
        <v>37.333500000000001</v>
      </c>
      <c r="M8" s="204">
        <f>L8</f>
        <v>37.333500000000001</v>
      </c>
      <c r="N8" s="113">
        <f>M8</f>
        <v>37.333500000000001</v>
      </c>
    </row>
    <row r="9" spans="1:14" s="110" customFormat="1" ht="15.75" customHeight="1" thickBot="1" x14ac:dyDescent="0.3">
      <c r="A9" s="299">
        <v>2</v>
      </c>
      <c r="B9" s="282" t="s">
        <v>11</v>
      </c>
      <c r="C9" s="282" t="s">
        <v>85</v>
      </c>
      <c r="D9" s="119" t="s">
        <v>15</v>
      </c>
      <c r="E9" s="120" t="s">
        <v>33</v>
      </c>
      <c r="F9" s="268">
        <v>5.7019E-2</v>
      </c>
      <c r="G9" s="121">
        <f>F9*D2</f>
        <v>42.764249999999997</v>
      </c>
      <c r="H9" s="288">
        <f t="shared" si="1"/>
        <v>0</v>
      </c>
      <c r="I9" s="122">
        <v>0</v>
      </c>
      <c r="J9" s="123"/>
      <c r="K9" s="124">
        <f t="shared" ref="K9:K62" si="2">G9+H9+I9</f>
        <v>42.764249999999997</v>
      </c>
      <c r="L9" s="117">
        <f>F9*D5</f>
        <v>28.509499999999999</v>
      </c>
      <c r="M9" s="118">
        <f t="shared" ref="M9:N19" si="3">L9</f>
        <v>28.509499999999999</v>
      </c>
      <c r="N9" s="109">
        <f t="shared" si="3"/>
        <v>28.509499999999999</v>
      </c>
    </row>
    <row r="10" spans="1:14" s="110" customFormat="1" ht="15.75" customHeight="1" thickBot="1" x14ac:dyDescent="0.3">
      <c r="A10" s="301"/>
      <c r="B10" s="283"/>
      <c r="C10" s="283"/>
      <c r="D10" s="119" t="s">
        <v>15</v>
      </c>
      <c r="E10" s="120" t="s">
        <v>32</v>
      </c>
      <c r="F10" s="269"/>
      <c r="G10" s="122">
        <f>G9</f>
        <v>42.764249999999997</v>
      </c>
      <c r="H10" s="288">
        <f t="shared" si="1"/>
        <v>0</v>
      </c>
      <c r="I10" s="122">
        <v>0</v>
      </c>
      <c r="J10" s="125"/>
      <c r="K10" s="126">
        <f t="shared" si="2"/>
        <v>42.764249999999997</v>
      </c>
      <c r="L10" s="117">
        <f t="shared" ref="L10:L20" si="4">L9</f>
        <v>28.509499999999999</v>
      </c>
      <c r="M10" s="118">
        <f t="shared" si="3"/>
        <v>28.509499999999999</v>
      </c>
      <c r="N10" s="113">
        <f t="shared" si="3"/>
        <v>28.509499999999999</v>
      </c>
    </row>
    <row r="11" spans="1:14" s="127" customFormat="1" ht="15.75" customHeight="1" thickBot="1" x14ac:dyDescent="0.25">
      <c r="A11" s="301"/>
      <c r="B11" s="283"/>
      <c r="C11" s="283"/>
      <c r="D11" s="119" t="s">
        <v>15</v>
      </c>
      <c r="E11" s="120" t="s">
        <v>31</v>
      </c>
      <c r="F11" s="269"/>
      <c r="G11" s="122">
        <f t="shared" ref="G11:G14" si="5">G10</f>
        <v>42.764249999999997</v>
      </c>
      <c r="H11" s="288">
        <f t="shared" si="1"/>
        <v>0</v>
      </c>
      <c r="I11" s="122">
        <v>0</v>
      </c>
      <c r="J11" s="125"/>
      <c r="K11" s="126">
        <f t="shared" si="2"/>
        <v>42.764249999999997</v>
      </c>
      <c r="L11" s="117">
        <f t="shared" si="4"/>
        <v>28.509499999999999</v>
      </c>
      <c r="M11" s="118">
        <f t="shared" si="3"/>
        <v>28.509499999999999</v>
      </c>
      <c r="N11" s="113">
        <f t="shared" si="3"/>
        <v>28.509499999999999</v>
      </c>
    </row>
    <row r="12" spans="1:14" s="127" customFormat="1" ht="15.75" customHeight="1" thickBot="1" x14ac:dyDescent="0.25">
      <c r="A12" s="301"/>
      <c r="B12" s="283"/>
      <c r="C12" s="283"/>
      <c r="D12" s="119" t="s">
        <v>15</v>
      </c>
      <c r="E12" s="120" t="s">
        <v>30</v>
      </c>
      <c r="F12" s="269"/>
      <c r="G12" s="122">
        <f t="shared" si="5"/>
        <v>42.764249999999997</v>
      </c>
      <c r="H12" s="288">
        <f t="shared" si="1"/>
        <v>0</v>
      </c>
      <c r="I12" s="122">
        <v>0</v>
      </c>
      <c r="J12" s="125"/>
      <c r="K12" s="126">
        <f t="shared" si="2"/>
        <v>42.764249999999997</v>
      </c>
      <c r="L12" s="117">
        <f t="shared" si="4"/>
        <v>28.509499999999999</v>
      </c>
      <c r="M12" s="118">
        <f t="shared" si="3"/>
        <v>28.509499999999999</v>
      </c>
      <c r="N12" s="113">
        <f t="shared" si="3"/>
        <v>28.509499999999999</v>
      </c>
    </row>
    <row r="13" spans="1:14" s="127" customFormat="1" ht="15.75" customHeight="1" thickBot="1" x14ac:dyDescent="0.25">
      <c r="A13" s="301"/>
      <c r="B13" s="283"/>
      <c r="C13" s="283"/>
      <c r="D13" s="119" t="s">
        <v>86</v>
      </c>
      <c r="E13" s="120" t="s">
        <v>29</v>
      </c>
      <c r="F13" s="269"/>
      <c r="G13" s="122">
        <f t="shared" si="5"/>
        <v>42.764249999999997</v>
      </c>
      <c r="H13" s="289">
        <f t="shared" ref="H9:H62" si="6">F12*H12</f>
        <v>0</v>
      </c>
      <c r="I13" s="122">
        <v>0</v>
      </c>
      <c r="J13" s="125"/>
      <c r="K13" s="126">
        <f t="shared" si="2"/>
        <v>42.764249999999997</v>
      </c>
      <c r="L13" s="117">
        <f t="shared" si="4"/>
        <v>28.509499999999999</v>
      </c>
      <c r="M13" s="118">
        <f t="shared" si="3"/>
        <v>28.509499999999999</v>
      </c>
      <c r="N13" s="113">
        <f t="shared" si="3"/>
        <v>28.509499999999999</v>
      </c>
    </row>
    <row r="14" spans="1:14" s="127" customFormat="1" ht="15.75" customHeight="1" thickBot="1" x14ac:dyDescent="0.25">
      <c r="A14" s="300"/>
      <c r="B14" s="284"/>
      <c r="C14" s="284"/>
      <c r="D14" s="119" t="s">
        <v>86</v>
      </c>
      <c r="E14" s="120" t="s">
        <v>28</v>
      </c>
      <c r="F14" s="270"/>
      <c r="G14" s="128">
        <f t="shared" si="5"/>
        <v>42.764249999999997</v>
      </c>
      <c r="H14" s="289">
        <f t="shared" si="6"/>
        <v>0</v>
      </c>
      <c r="I14" s="122">
        <v>0</v>
      </c>
      <c r="J14" s="125"/>
      <c r="K14" s="129">
        <f t="shared" si="2"/>
        <v>42.764249999999997</v>
      </c>
      <c r="L14" s="117">
        <f t="shared" si="4"/>
        <v>28.509499999999999</v>
      </c>
      <c r="M14" s="118">
        <f t="shared" si="3"/>
        <v>28.509499999999999</v>
      </c>
      <c r="N14" s="113">
        <f t="shared" si="3"/>
        <v>28.509499999999999</v>
      </c>
    </row>
    <row r="15" spans="1:14" s="127" customFormat="1" ht="12.75" customHeight="1" thickBot="1" x14ac:dyDescent="0.25">
      <c r="A15" s="299">
        <v>3</v>
      </c>
      <c r="B15" s="285" t="s">
        <v>11</v>
      </c>
      <c r="C15" s="285" t="s">
        <v>85</v>
      </c>
      <c r="D15" s="130" t="s">
        <v>86</v>
      </c>
      <c r="E15" s="131" t="s">
        <v>27</v>
      </c>
      <c r="F15" s="264">
        <v>5.2575999999999998E-2</v>
      </c>
      <c r="G15" s="132">
        <f>F15*D2</f>
        <v>39.431999999999995</v>
      </c>
      <c r="H15" s="290">
        <f t="shared" si="6"/>
        <v>0</v>
      </c>
      <c r="I15" s="133">
        <v>0</v>
      </c>
      <c r="J15" s="134"/>
      <c r="K15" s="135">
        <f t="shared" si="2"/>
        <v>39.431999999999995</v>
      </c>
      <c r="L15" s="117">
        <f>F15*D5</f>
        <v>26.288</v>
      </c>
      <c r="M15" s="118">
        <f t="shared" si="3"/>
        <v>26.288</v>
      </c>
      <c r="N15" s="109">
        <f t="shared" si="3"/>
        <v>26.288</v>
      </c>
    </row>
    <row r="16" spans="1:14" s="127" customFormat="1" ht="12.75" customHeight="1" thickBot="1" x14ac:dyDescent="0.25">
      <c r="A16" s="301"/>
      <c r="B16" s="286"/>
      <c r="C16" s="286"/>
      <c r="D16" s="130" t="s">
        <v>86</v>
      </c>
      <c r="E16" s="131" t="s">
        <v>26</v>
      </c>
      <c r="F16" s="265"/>
      <c r="G16" s="136">
        <f>G15</f>
        <v>39.431999999999995</v>
      </c>
      <c r="H16" s="290">
        <f t="shared" si="6"/>
        <v>0</v>
      </c>
      <c r="I16" s="133">
        <v>0</v>
      </c>
      <c r="J16" s="137"/>
      <c r="K16" s="138">
        <f t="shared" si="2"/>
        <v>39.431999999999995</v>
      </c>
      <c r="L16" s="117">
        <f t="shared" si="4"/>
        <v>26.288</v>
      </c>
      <c r="M16" s="118">
        <f t="shared" si="3"/>
        <v>26.288</v>
      </c>
      <c r="N16" s="113">
        <f t="shared" si="3"/>
        <v>26.288</v>
      </c>
    </row>
    <row r="17" spans="1:14" s="127" customFormat="1" ht="12.75" customHeight="1" thickBot="1" x14ac:dyDescent="0.25">
      <c r="A17" s="301"/>
      <c r="B17" s="286"/>
      <c r="C17" s="286"/>
      <c r="D17" s="130" t="s">
        <v>86</v>
      </c>
      <c r="E17" s="131" t="s">
        <v>25</v>
      </c>
      <c r="F17" s="265"/>
      <c r="G17" s="136">
        <f t="shared" ref="G17:G19" si="7">G16</f>
        <v>39.431999999999995</v>
      </c>
      <c r="H17" s="290">
        <f t="shared" si="6"/>
        <v>0</v>
      </c>
      <c r="I17" s="133">
        <v>0</v>
      </c>
      <c r="J17" s="137"/>
      <c r="K17" s="138">
        <f t="shared" si="2"/>
        <v>39.431999999999995</v>
      </c>
      <c r="L17" s="117">
        <f t="shared" si="4"/>
        <v>26.288</v>
      </c>
      <c r="M17" s="118">
        <f t="shared" si="3"/>
        <v>26.288</v>
      </c>
      <c r="N17" s="113">
        <f t="shared" si="3"/>
        <v>26.288</v>
      </c>
    </row>
    <row r="18" spans="1:14" s="127" customFormat="1" ht="12" customHeight="1" thickBot="1" x14ac:dyDescent="0.25">
      <c r="A18" s="301"/>
      <c r="B18" s="286"/>
      <c r="C18" s="286"/>
      <c r="D18" s="130" t="s">
        <v>86</v>
      </c>
      <c r="E18" s="131" t="s">
        <v>24</v>
      </c>
      <c r="F18" s="265"/>
      <c r="G18" s="136">
        <f t="shared" si="7"/>
        <v>39.431999999999995</v>
      </c>
      <c r="H18" s="290">
        <f t="shared" si="6"/>
        <v>0</v>
      </c>
      <c r="I18" s="133">
        <v>0</v>
      </c>
      <c r="J18" s="139"/>
      <c r="K18" s="138">
        <f t="shared" si="2"/>
        <v>39.431999999999995</v>
      </c>
      <c r="L18" s="117">
        <f t="shared" si="4"/>
        <v>26.288</v>
      </c>
      <c r="M18" s="118">
        <f t="shared" si="3"/>
        <v>26.288</v>
      </c>
      <c r="N18" s="113">
        <f t="shared" si="3"/>
        <v>26.288</v>
      </c>
    </row>
    <row r="19" spans="1:14" s="127" customFormat="1" ht="12" customHeight="1" thickBot="1" x14ac:dyDescent="0.25">
      <c r="A19" s="301"/>
      <c r="B19" s="286"/>
      <c r="C19" s="286"/>
      <c r="D19" s="130" t="s">
        <v>86</v>
      </c>
      <c r="E19" s="131" t="s">
        <v>40</v>
      </c>
      <c r="F19" s="265"/>
      <c r="G19" s="136">
        <f t="shared" si="7"/>
        <v>39.431999999999995</v>
      </c>
      <c r="H19" s="290">
        <f t="shared" si="6"/>
        <v>0</v>
      </c>
      <c r="I19" s="133">
        <v>0</v>
      </c>
      <c r="J19" s="139"/>
      <c r="K19" s="138">
        <f t="shared" si="2"/>
        <v>39.431999999999995</v>
      </c>
      <c r="L19" s="117">
        <f t="shared" si="4"/>
        <v>26.288</v>
      </c>
      <c r="M19" s="118">
        <f t="shared" si="3"/>
        <v>26.288</v>
      </c>
      <c r="N19" s="113">
        <f t="shared" si="3"/>
        <v>26.288</v>
      </c>
    </row>
    <row r="20" spans="1:14" s="127" customFormat="1" ht="12.75" customHeight="1" thickBot="1" x14ac:dyDescent="0.25">
      <c r="A20" s="302"/>
      <c r="B20" s="287"/>
      <c r="C20" s="287"/>
      <c r="D20" s="130" t="s">
        <v>86</v>
      </c>
      <c r="E20" s="131" t="s">
        <v>23</v>
      </c>
      <c r="F20" s="265"/>
      <c r="G20" s="140">
        <f>G19</f>
        <v>39.431999999999995</v>
      </c>
      <c r="H20" s="290">
        <f t="shared" si="6"/>
        <v>0</v>
      </c>
      <c r="I20" s="133">
        <v>0</v>
      </c>
      <c r="J20" s="141"/>
      <c r="K20" s="142">
        <f t="shared" ref="K20:K24" si="8">G20+H20+I20</f>
        <v>39.431999999999995</v>
      </c>
      <c r="L20" s="117">
        <f t="shared" si="4"/>
        <v>26.288</v>
      </c>
      <c r="M20" s="118">
        <f t="shared" ref="M20:N20" si="9">L20</f>
        <v>26.288</v>
      </c>
      <c r="N20" s="113">
        <f t="shared" si="9"/>
        <v>26.288</v>
      </c>
    </row>
    <row r="21" spans="1:14" s="127" customFormat="1" ht="16.5" customHeight="1" thickBot="1" x14ac:dyDescent="0.25">
      <c r="A21" s="303">
        <v>4</v>
      </c>
      <c r="B21" s="261" t="s">
        <v>11</v>
      </c>
      <c r="C21" s="261" t="s">
        <v>85</v>
      </c>
      <c r="D21" s="143" t="s">
        <v>86</v>
      </c>
      <c r="E21" s="144" t="s">
        <v>41</v>
      </c>
      <c r="F21" s="243">
        <v>4.8985000000000001E-2</v>
      </c>
      <c r="G21" s="145">
        <f>F21*D2</f>
        <v>36.738750000000003</v>
      </c>
      <c r="H21" s="291">
        <f t="shared" si="6"/>
        <v>0</v>
      </c>
      <c r="I21" s="146">
        <v>0</v>
      </c>
      <c r="J21" s="147"/>
      <c r="K21" s="148">
        <f t="shared" si="8"/>
        <v>36.738750000000003</v>
      </c>
      <c r="L21" s="117">
        <f>F21*D5</f>
        <v>24.4925</v>
      </c>
      <c r="M21" s="118">
        <f t="shared" ref="M21:N21" si="10">L21</f>
        <v>24.4925</v>
      </c>
      <c r="N21" s="109">
        <f t="shared" si="10"/>
        <v>24.4925</v>
      </c>
    </row>
    <row r="22" spans="1:14" s="127" customFormat="1" ht="12.75" customHeight="1" thickBot="1" x14ac:dyDescent="0.25">
      <c r="A22" s="301"/>
      <c r="B22" s="262"/>
      <c r="C22" s="262"/>
      <c r="D22" s="143" t="s">
        <v>86</v>
      </c>
      <c r="E22" s="144" t="s">
        <v>42</v>
      </c>
      <c r="F22" s="244"/>
      <c r="G22" s="145">
        <f>G21</f>
        <v>36.738750000000003</v>
      </c>
      <c r="H22" s="291">
        <f t="shared" si="6"/>
        <v>0</v>
      </c>
      <c r="I22" s="146">
        <v>0</v>
      </c>
      <c r="J22" s="147"/>
      <c r="K22" s="148">
        <f t="shared" si="8"/>
        <v>36.738750000000003</v>
      </c>
      <c r="L22" s="117">
        <f t="shared" ref="L22:L44" si="11">L21</f>
        <v>24.4925</v>
      </c>
      <c r="M22" s="118">
        <f t="shared" ref="M22:N22" si="12">L22</f>
        <v>24.4925</v>
      </c>
      <c r="N22" s="109">
        <f t="shared" si="12"/>
        <v>24.4925</v>
      </c>
    </row>
    <row r="23" spans="1:14" s="127" customFormat="1" ht="12.75" customHeight="1" thickBot="1" x14ac:dyDescent="0.25">
      <c r="A23" s="301"/>
      <c r="B23" s="262"/>
      <c r="C23" s="262"/>
      <c r="D23" s="143" t="s">
        <v>86</v>
      </c>
      <c r="E23" s="144" t="s">
        <v>43</v>
      </c>
      <c r="F23" s="244"/>
      <c r="G23" s="145">
        <f t="shared" ref="G23:G26" si="13">G22</f>
        <v>36.738750000000003</v>
      </c>
      <c r="H23" s="291">
        <f t="shared" si="6"/>
        <v>0</v>
      </c>
      <c r="I23" s="146">
        <v>0</v>
      </c>
      <c r="J23" s="147"/>
      <c r="K23" s="148">
        <f t="shared" si="8"/>
        <v>36.738750000000003</v>
      </c>
      <c r="L23" s="117">
        <f t="shared" si="11"/>
        <v>24.4925</v>
      </c>
      <c r="M23" s="118">
        <f t="shared" ref="M23:N23" si="14">L23</f>
        <v>24.4925</v>
      </c>
      <c r="N23" s="109">
        <f t="shared" si="14"/>
        <v>24.4925</v>
      </c>
    </row>
    <row r="24" spans="1:14" s="127" customFormat="1" ht="12.75" customHeight="1" thickBot="1" x14ac:dyDescent="0.25">
      <c r="A24" s="301"/>
      <c r="B24" s="262"/>
      <c r="C24" s="262"/>
      <c r="D24" s="143" t="s">
        <v>86</v>
      </c>
      <c r="E24" s="149" t="s">
        <v>44</v>
      </c>
      <c r="F24" s="244"/>
      <c r="G24" s="145">
        <f t="shared" si="13"/>
        <v>36.738750000000003</v>
      </c>
      <c r="H24" s="291">
        <f t="shared" si="6"/>
        <v>0</v>
      </c>
      <c r="I24" s="146">
        <v>0</v>
      </c>
      <c r="J24" s="147"/>
      <c r="K24" s="148">
        <f t="shared" si="8"/>
        <v>36.738750000000003</v>
      </c>
      <c r="L24" s="117">
        <f t="shared" si="11"/>
        <v>24.4925</v>
      </c>
      <c r="M24" s="118">
        <f t="shared" ref="M24:N24" si="15">L24</f>
        <v>24.4925</v>
      </c>
      <c r="N24" s="109">
        <f t="shared" si="15"/>
        <v>24.4925</v>
      </c>
    </row>
    <row r="25" spans="1:14" s="127" customFormat="1" ht="12.75" customHeight="1" thickBot="1" x14ac:dyDescent="0.25">
      <c r="A25" s="301"/>
      <c r="B25" s="262"/>
      <c r="C25" s="262"/>
      <c r="D25" s="150" t="s">
        <v>87</v>
      </c>
      <c r="E25" s="144" t="s">
        <v>45</v>
      </c>
      <c r="F25" s="244"/>
      <c r="G25" s="145">
        <f t="shared" si="13"/>
        <v>36.738750000000003</v>
      </c>
      <c r="H25" s="291">
        <f t="shared" si="6"/>
        <v>0</v>
      </c>
      <c r="I25" s="146">
        <v>0</v>
      </c>
      <c r="J25" s="151"/>
      <c r="K25" s="152">
        <f t="shared" si="2"/>
        <v>36.738750000000003</v>
      </c>
      <c r="L25" s="117">
        <f t="shared" si="11"/>
        <v>24.4925</v>
      </c>
      <c r="M25" s="118">
        <f t="shared" ref="M25:M44" si="16">L25</f>
        <v>24.4925</v>
      </c>
      <c r="N25" s="109">
        <f t="shared" ref="N25:N44" si="17">M25</f>
        <v>24.4925</v>
      </c>
    </row>
    <row r="26" spans="1:14" s="127" customFormat="1" ht="12.75" customHeight="1" thickBot="1" x14ac:dyDescent="0.25">
      <c r="A26" s="301"/>
      <c r="B26" s="263"/>
      <c r="C26" s="263"/>
      <c r="D26" s="150" t="s">
        <v>87</v>
      </c>
      <c r="E26" s="144" t="s">
        <v>50</v>
      </c>
      <c r="F26" s="245"/>
      <c r="G26" s="145">
        <f t="shared" si="13"/>
        <v>36.738750000000003</v>
      </c>
      <c r="H26" s="291">
        <f t="shared" si="6"/>
        <v>0</v>
      </c>
      <c r="I26" s="146">
        <v>0</v>
      </c>
      <c r="J26" s="147"/>
      <c r="K26" s="152">
        <f t="shared" si="2"/>
        <v>36.738750000000003</v>
      </c>
      <c r="L26" s="117">
        <f t="shared" si="11"/>
        <v>24.4925</v>
      </c>
      <c r="M26" s="118">
        <f t="shared" si="16"/>
        <v>24.4925</v>
      </c>
      <c r="N26" s="109">
        <f t="shared" si="17"/>
        <v>24.4925</v>
      </c>
    </row>
    <row r="27" spans="1:14" s="127" customFormat="1" ht="12.75" customHeight="1" thickBot="1" x14ac:dyDescent="0.25">
      <c r="A27" s="307">
        <v>5</v>
      </c>
      <c r="B27" s="304" t="s">
        <v>11</v>
      </c>
      <c r="C27" s="228" t="s">
        <v>85</v>
      </c>
      <c r="D27" s="153" t="s">
        <v>87</v>
      </c>
      <c r="E27" s="154" t="s">
        <v>51</v>
      </c>
      <c r="F27" s="246">
        <v>4.6321000000000001E-2</v>
      </c>
      <c r="G27" s="155">
        <f>F27*D2</f>
        <v>34.740749999999998</v>
      </c>
      <c r="H27" s="292">
        <f t="shared" si="6"/>
        <v>0</v>
      </c>
      <c r="I27" s="156">
        <v>0</v>
      </c>
      <c r="J27" s="155"/>
      <c r="K27" s="157">
        <f t="shared" si="2"/>
        <v>34.740749999999998</v>
      </c>
      <c r="L27" s="117">
        <f>F27*D5</f>
        <v>23.160499999999999</v>
      </c>
      <c r="M27" s="118">
        <f t="shared" si="16"/>
        <v>23.160499999999999</v>
      </c>
      <c r="N27" s="109">
        <f t="shared" si="17"/>
        <v>23.160499999999999</v>
      </c>
    </row>
    <row r="28" spans="1:14" s="127" customFormat="1" ht="12.75" customHeight="1" thickBot="1" x14ac:dyDescent="0.25">
      <c r="A28" s="308"/>
      <c r="B28" s="305"/>
      <c r="C28" s="229"/>
      <c r="D28" s="153" t="s">
        <v>87</v>
      </c>
      <c r="E28" s="154" t="s">
        <v>49</v>
      </c>
      <c r="F28" s="247"/>
      <c r="G28" s="155">
        <f>G27</f>
        <v>34.740749999999998</v>
      </c>
      <c r="H28" s="292">
        <f t="shared" si="6"/>
        <v>0</v>
      </c>
      <c r="I28" s="156">
        <v>0</v>
      </c>
      <c r="J28" s="155"/>
      <c r="K28" s="157">
        <f t="shared" si="2"/>
        <v>34.740749999999998</v>
      </c>
      <c r="L28" s="117">
        <f t="shared" si="11"/>
        <v>23.160499999999999</v>
      </c>
      <c r="M28" s="118">
        <f t="shared" si="16"/>
        <v>23.160499999999999</v>
      </c>
      <c r="N28" s="109">
        <f t="shared" si="17"/>
        <v>23.160499999999999</v>
      </c>
    </row>
    <row r="29" spans="1:14" s="127" customFormat="1" ht="12.75" customHeight="1" thickBot="1" x14ac:dyDescent="0.25">
      <c r="A29" s="308"/>
      <c r="B29" s="305"/>
      <c r="C29" s="229"/>
      <c r="D29" s="153" t="s">
        <v>87</v>
      </c>
      <c r="E29" s="154" t="s">
        <v>52</v>
      </c>
      <c r="F29" s="247"/>
      <c r="G29" s="155">
        <f t="shared" ref="G29:G32" si="18">G28</f>
        <v>34.740749999999998</v>
      </c>
      <c r="H29" s="292">
        <f t="shared" si="6"/>
        <v>0</v>
      </c>
      <c r="I29" s="156">
        <v>0</v>
      </c>
      <c r="J29" s="155"/>
      <c r="K29" s="157">
        <f t="shared" si="2"/>
        <v>34.740749999999998</v>
      </c>
      <c r="L29" s="117">
        <f t="shared" si="11"/>
        <v>23.160499999999999</v>
      </c>
      <c r="M29" s="118">
        <f t="shared" si="16"/>
        <v>23.160499999999999</v>
      </c>
      <c r="N29" s="109">
        <f t="shared" si="17"/>
        <v>23.160499999999999</v>
      </c>
    </row>
    <row r="30" spans="1:14" s="127" customFormat="1" ht="12.75" customHeight="1" thickBot="1" x14ac:dyDescent="0.25">
      <c r="A30" s="308"/>
      <c r="B30" s="305"/>
      <c r="C30" s="229"/>
      <c r="D30" s="153" t="s">
        <v>87</v>
      </c>
      <c r="E30" s="154" t="s">
        <v>53</v>
      </c>
      <c r="F30" s="247"/>
      <c r="G30" s="155">
        <f t="shared" si="18"/>
        <v>34.740749999999998</v>
      </c>
      <c r="H30" s="292">
        <f t="shared" si="6"/>
        <v>0</v>
      </c>
      <c r="I30" s="156">
        <v>0</v>
      </c>
      <c r="J30" s="155"/>
      <c r="K30" s="157">
        <f t="shared" si="2"/>
        <v>34.740749999999998</v>
      </c>
      <c r="L30" s="117">
        <f t="shared" si="11"/>
        <v>23.160499999999999</v>
      </c>
      <c r="M30" s="118">
        <f t="shared" si="16"/>
        <v>23.160499999999999</v>
      </c>
      <c r="N30" s="109">
        <f t="shared" si="17"/>
        <v>23.160499999999999</v>
      </c>
    </row>
    <row r="31" spans="1:14" s="127" customFormat="1" ht="12.75" customHeight="1" thickBot="1" x14ac:dyDescent="0.25">
      <c r="A31" s="308"/>
      <c r="B31" s="305"/>
      <c r="C31" s="229"/>
      <c r="D31" s="153" t="s">
        <v>87</v>
      </c>
      <c r="E31" s="154" t="s">
        <v>54</v>
      </c>
      <c r="F31" s="247"/>
      <c r="G31" s="155">
        <f t="shared" si="18"/>
        <v>34.740749999999998</v>
      </c>
      <c r="H31" s="292">
        <f t="shared" si="6"/>
        <v>0</v>
      </c>
      <c r="I31" s="156">
        <v>0</v>
      </c>
      <c r="J31" s="155"/>
      <c r="K31" s="157">
        <f t="shared" si="2"/>
        <v>34.740749999999998</v>
      </c>
      <c r="L31" s="117">
        <f t="shared" si="11"/>
        <v>23.160499999999999</v>
      </c>
      <c r="M31" s="118">
        <f t="shared" si="16"/>
        <v>23.160499999999999</v>
      </c>
      <c r="N31" s="109">
        <f t="shared" si="17"/>
        <v>23.160499999999999</v>
      </c>
    </row>
    <row r="32" spans="1:14" s="127" customFormat="1" ht="12.75" customHeight="1" thickBot="1" x14ac:dyDescent="0.25">
      <c r="A32" s="309"/>
      <c r="B32" s="306"/>
      <c r="C32" s="230"/>
      <c r="D32" s="153" t="s">
        <v>87</v>
      </c>
      <c r="E32" s="154" t="s">
        <v>48</v>
      </c>
      <c r="F32" s="248"/>
      <c r="G32" s="155">
        <f t="shared" si="18"/>
        <v>34.740749999999998</v>
      </c>
      <c r="H32" s="292">
        <f t="shared" si="6"/>
        <v>0</v>
      </c>
      <c r="I32" s="156">
        <v>0</v>
      </c>
      <c r="J32" s="155"/>
      <c r="K32" s="157">
        <f t="shared" si="2"/>
        <v>34.740749999999998</v>
      </c>
      <c r="L32" s="117">
        <f t="shared" si="11"/>
        <v>23.160499999999999</v>
      </c>
      <c r="M32" s="118">
        <f t="shared" si="16"/>
        <v>23.160499999999999</v>
      </c>
      <c r="N32" s="109">
        <f t="shared" si="17"/>
        <v>23.160499999999999</v>
      </c>
    </row>
    <row r="33" spans="1:14" s="127" customFormat="1" ht="12.75" customHeight="1" thickBot="1" x14ac:dyDescent="0.25">
      <c r="A33" s="307">
        <v>6</v>
      </c>
      <c r="B33" s="310" t="s">
        <v>11</v>
      </c>
      <c r="C33" s="258" t="s">
        <v>85</v>
      </c>
      <c r="D33" s="158" t="s">
        <v>87</v>
      </c>
      <c r="E33" s="159" t="s">
        <v>66</v>
      </c>
      <c r="F33" s="231">
        <v>4.3909999999999998E-2</v>
      </c>
      <c r="G33" s="160">
        <f>F33*D2</f>
        <v>32.932499999999997</v>
      </c>
      <c r="H33" s="293">
        <f t="shared" si="6"/>
        <v>0</v>
      </c>
      <c r="I33" s="161">
        <v>0</v>
      </c>
      <c r="J33" s="160"/>
      <c r="K33" s="162">
        <f t="shared" si="2"/>
        <v>32.932499999999997</v>
      </c>
      <c r="L33" s="117">
        <f>F33*D5</f>
        <v>21.954999999999998</v>
      </c>
      <c r="M33" s="118">
        <f t="shared" si="16"/>
        <v>21.954999999999998</v>
      </c>
      <c r="N33" s="109">
        <f t="shared" si="17"/>
        <v>21.954999999999998</v>
      </c>
    </row>
    <row r="34" spans="1:14" s="127" customFormat="1" ht="12.75" customHeight="1" thickBot="1" x14ac:dyDescent="0.25">
      <c r="A34" s="308"/>
      <c r="B34" s="311"/>
      <c r="C34" s="259"/>
      <c r="D34" s="158" t="s">
        <v>87</v>
      </c>
      <c r="E34" s="159" t="s">
        <v>55</v>
      </c>
      <c r="F34" s="232"/>
      <c r="G34" s="160">
        <f>G33</f>
        <v>32.932499999999997</v>
      </c>
      <c r="H34" s="293">
        <f t="shared" si="6"/>
        <v>0</v>
      </c>
      <c r="I34" s="161">
        <v>0</v>
      </c>
      <c r="J34" s="160"/>
      <c r="K34" s="162">
        <f t="shared" si="2"/>
        <v>32.932499999999997</v>
      </c>
      <c r="L34" s="117">
        <f t="shared" si="11"/>
        <v>21.954999999999998</v>
      </c>
      <c r="M34" s="118">
        <f t="shared" si="16"/>
        <v>21.954999999999998</v>
      </c>
      <c r="N34" s="109">
        <f t="shared" si="17"/>
        <v>21.954999999999998</v>
      </c>
    </row>
    <row r="35" spans="1:14" s="127" customFormat="1" ht="12.75" customHeight="1" thickBot="1" x14ac:dyDescent="0.25">
      <c r="A35" s="308"/>
      <c r="B35" s="311"/>
      <c r="C35" s="259"/>
      <c r="D35" s="158" t="s">
        <v>87</v>
      </c>
      <c r="E35" s="159" t="s">
        <v>56</v>
      </c>
      <c r="F35" s="232"/>
      <c r="G35" s="160">
        <f t="shared" ref="G35:G38" si="19">G34</f>
        <v>32.932499999999997</v>
      </c>
      <c r="H35" s="293">
        <f t="shared" si="6"/>
        <v>0</v>
      </c>
      <c r="I35" s="161">
        <v>0</v>
      </c>
      <c r="J35" s="160"/>
      <c r="K35" s="162">
        <f t="shared" si="2"/>
        <v>32.932499999999997</v>
      </c>
      <c r="L35" s="117">
        <f t="shared" si="11"/>
        <v>21.954999999999998</v>
      </c>
      <c r="M35" s="118">
        <f t="shared" si="16"/>
        <v>21.954999999999998</v>
      </c>
      <c r="N35" s="109">
        <f t="shared" si="17"/>
        <v>21.954999999999998</v>
      </c>
    </row>
    <row r="36" spans="1:14" s="127" customFormat="1" ht="12.75" customHeight="1" thickBot="1" x14ac:dyDescent="0.25">
      <c r="A36" s="308"/>
      <c r="B36" s="311"/>
      <c r="C36" s="259"/>
      <c r="D36" s="158" t="s">
        <v>87</v>
      </c>
      <c r="E36" s="163" t="s">
        <v>57</v>
      </c>
      <c r="F36" s="232"/>
      <c r="G36" s="160">
        <f t="shared" si="19"/>
        <v>32.932499999999997</v>
      </c>
      <c r="H36" s="293">
        <f t="shared" si="6"/>
        <v>0</v>
      </c>
      <c r="I36" s="161">
        <v>0</v>
      </c>
      <c r="J36" s="160"/>
      <c r="K36" s="162">
        <f t="shared" si="2"/>
        <v>32.932499999999997</v>
      </c>
      <c r="L36" s="117">
        <f t="shared" si="11"/>
        <v>21.954999999999998</v>
      </c>
      <c r="M36" s="118">
        <f t="shared" si="16"/>
        <v>21.954999999999998</v>
      </c>
      <c r="N36" s="109">
        <f t="shared" si="17"/>
        <v>21.954999999999998</v>
      </c>
    </row>
    <row r="37" spans="1:14" s="127" customFormat="1" ht="12.75" customHeight="1" thickBot="1" x14ac:dyDescent="0.25">
      <c r="A37" s="308"/>
      <c r="B37" s="311"/>
      <c r="C37" s="259"/>
      <c r="D37" s="164" t="s">
        <v>88</v>
      </c>
      <c r="E37" s="159" t="s">
        <v>58</v>
      </c>
      <c r="F37" s="232"/>
      <c r="G37" s="160">
        <f t="shared" si="19"/>
        <v>32.932499999999997</v>
      </c>
      <c r="H37" s="293">
        <f t="shared" si="6"/>
        <v>0</v>
      </c>
      <c r="I37" s="161">
        <v>0</v>
      </c>
      <c r="J37" s="160"/>
      <c r="K37" s="162">
        <f t="shared" si="2"/>
        <v>32.932499999999997</v>
      </c>
      <c r="L37" s="117">
        <f t="shared" si="11"/>
        <v>21.954999999999998</v>
      </c>
      <c r="M37" s="118">
        <f t="shared" si="16"/>
        <v>21.954999999999998</v>
      </c>
      <c r="N37" s="109">
        <f t="shared" si="17"/>
        <v>21.954999999999998</v>
      </c>
    </row>
    <row r="38" spans="1:14" s="127" customFormat="1" ht="12.75" customHeight="1" thickBot="1" x14ac:dyDescent="0.25">
      <c r="A38" s="309"/>
      <c r="B38" s="312"/>
      <c r="C38" s="260"/>
      <c r="D38" s="164" t="s">
        <v>88</v>
      </c>
      <c r="E38" s="159" t="s">
        <v>59</v>
      </c>
      <c r="F38" s="233"/>
      <c r="G38" s="160">
        <f t="shared" si="19"/>
        <v>32.932499999999997</v>
      </c>
      <c r="H38" s="293">
        <f t="shared" si="6"/>
        <v>0</v>
      </c>
      <c r="I38" s="161">
        <v>0</v>
      </c>
      <c r="J38" s="160"/>
      <c r="K38" s="162">
        <f t="shared" si="2"/>
        <v>32.932499999999997</v>
      </c>
      <c r="L38" s="117">
        <f t="shared" si="11"/>
        <v>21.954999999999998</v>
      </c>
      <c r="M38" s="118">
        <f t="shared" si="16"/>
        <v>21.954999999999998</v>
      </c>
      <c r="N38" s="109">
        <f t="shared" si="17"/>
        <v>21.954999999999998</v>
      </c>
    </row>
    <row r="39" spans="1:14" s="127" customFormat="1" ht="12.75" customHeight="1" thickBot="1" x14ac:dyDescent="0.25">
      <c r="A39" s="307">
        <v>7</v>
      </c>
      <c r="B39" s="313" t="s">
        <v>11</v>
      </c>
      <c r="C39" s="249" t="s">
        <v>85</v>
      </c>
      <c r="D39" s="165" t="s">
        <v>88</v>
      </c>
      <c r="E39" s="166" t="s">
        <v>60</v>
      </c>
      <c r="F39" s="234">
        <v>4.1416000000000001E-2</v>
      </c>
      <c r="G39" s="167">
        <f>F39*D2</f>
        <v>31.062000000000001</v>
      </c>
      <c r="H39" s="294">
        <f t="shared" si="6"/>
        <v>0</v>
      </c>
      <c r="I39" s="168">
        <v>0</v>
      </c>
      <c r="J39" s="167"/>
      <c r="K39" s="169">
        <f t="shared" si="2"/>
        <v>31.062000000000001</v>
      </c>
      <c r="L39" s="117">
        <f>F39*D5</f>
        <v>20.708000000000002</v>
      </c>
      <c r="M39" s="118">
        <f t="shared" si="16"/>
        <v>20.708000000000002</v>
      </c>
      <c r="N39" s="109">
        <f t="shared" si="17"/>
        <v>20.708000000000002</v>
      </c>
    </row>
    <row r="40" spans="1:14" s="127" customFormat="1" ht="12.75" customHeight="1" thickBot="1" x14ac:dyDescent="0.25">
      <c r="A40" s="308"/>
      <c r="B40" s="314"/>
      <c r="C40" s="250"/>
      <c r="D40" s="165" t="s">
        <v>88</v>
      </c>
      <c r="E40" s="166" t="s">
        <v>61</v>
      </c>
      <c r="F40" s="235"/>
      <c r="G40" s="167">
        <f>G39</f>
        <v>31.062000000000001</v>
      </c>
      <c r="H40" s="294">
        <f t="shared" si="6"/>
        <v>0</v>
      </c>
      <c r="I40" s="168">
        <v>0</v>
      </c>
      <c r="J40" s="167"/>
      <c r="K40" s="169">
        <f t="shared" si="2"/>
        <v>31.062000000000001</v>
      </c>
      <c r="L40" s="117">
        <f t="shared" si="11"/>
        <v>20.708000000000002</v>
      </c>
      <c r="M40" s="118">
        <f t="shared" si="16"/>
        <v>20.708000000000002</v>
      </c>
      <c r="N40" s="109">
        <f t="shared" si="17"/>
        <v>20.708000000000002</v>
      </c>
    </row>
    <row r="41" spans="1:14" s="127" customFormat="1" ht="12.75" customHeight="1" thickBot="1" x14ac:dyDescent="0.25">
      <c r="A41" s="308"/>
      <c r="B41" s="314"/>
      <c r="C41" s="250"/>
      <c r="D41" s="165" t="s">
        <v>88</v>
      </c>
      <c r="E41" s="166" t="s">
        <v>62</v>
      </c>
      <c r="F41" s="235"/>
      <c r="G41" s="167">
        <f t="shared" ref="G41:G44" si="20">G40</f>
        <v>31.062000000000001</v>
      </c>
      <c r="H41" s="294">
        <f t="shared" si="6"/>
        <v>0</v>
      </c>
      <c r="I41" s="168">
        <v>0</v>
      </c>
      <c r="J41" s="167"/>
      <c r="K41" s="169">
        <f t="shared" si="2"/>
        <v>31.062000000000001</v>
      </c>
      <c r="L41" s="117">
        <f t="shared" si="11"/>
        <v>20.708000000000002</v>
      </c>
      <c r="M41" s="118">
        <f t="shared" si="16"/>
        <v>20.708000000000002</v>
      </c>
      <c r="N41" s="109">
        <f t="shared" si="17"/>
        <v>20.708000000000002</v>
      </c>
    </row>
    <row r="42" spans="1:14" s="127" customFormat="1" ht="12.75" customHeight="1" thickBot="1" x14ac:dyDescent="0.25">
      <c r="A42" s="308"/>
      <c r="B42" s="314"/>
      <c r="C42" s="250"/>
      <c r="D42" s="165" t="s">
        <v>88</v>
      </c>
      <c r="E42" s="166" t="s">
        <v>63</v>
      </c>
      <c r="F42" s="235"/>
      <c r="G42" s="167">
        <f t="shared" si="20"/>
        <v>31.062000000000001</v>
      </c>
      <c r="H42" s="294">
        <f t="shared" si="6"/>
        <v>0</v>
      </c>
      <c r="I42" s="168">
        <v>0</v>
      </c>
      <c r="J42" s="167"/>
      <c r="K42" s="169">
        <f t="shared" si="2"/>
        <v>31.062000000000001</v>
      </c>
      <c r="L42" s="117">
        <f t="shared" si="11"/>
        <v>20.708000000000002</v>
      </c>
      <c r="M42" s="118">
        <f t="shared" si="16"/>
        <v>20.708000000000002</v>
      </c>
      <c r="N42" s="109">
        <f t="shared" si="17"/>
        <v>20.708000000000002</v>
      </c>
    </row>
    <row r="43" spans="1:14" s="127" customFormat="1" ht="12.75" customHeight="1" thickBot="1" x14ac:dyDescent="0.25">
      <c r="A43" s="308"/>
      <c r="B43" s="314"/>
      <c r="C43" s="250"/>
      <c r="D43" s="165" t="s">
        <v>88</v>
      </c>
      <c r="E43" s="166" t="s">
        <v>64</v>
      </c>
      <c r="F43" s="235"/>
      <c r="G43" s="167">
        <f t="shared" si="20"/>
        <v>31.062000000000001</v>
      </c>
      <c r="H43" s="294">
        <f t="shared" si="6"/>
        <v>0</v>
      </c>
      <c r="I43" s="168">
        <v>0</v>
      </c>
      <c r="J43" s="167"/>
      <c r="K43" s="169">
        <f t="shared" si="2"/>
        <v>31.062000000000001</v>
      </c>
      <c r="L43" s="117">
        <f t="shared" si="11"/>
        <v>20.708000000000002</v>
      </c>
      <c r="M43" s="118">
        <f t="shared" si="16"/>
        <v>20.708000000000002</v>
      </c>
      <c r="N43" s="109">
        <f t="shared" si="17"/>
        <v>20.708000000000002</v>
      </c>
    </row>
    <row r="44" spans="1:14" s="127" customFormat="1" ht="12.75" customHeight="1" thickBot="1" x14ac:dyDescent="0.25">
      <c r="A44" s="309"/>
      <c r="B44" s="315"/>
      <c r="C44" s="251"/>
      <c r="D44" s="165" t="s">
        <v>88</v>
      </c>
      <c r="E44" s="166" t="s">
        <v>65</v>
      </c>
      <c r="F44" s="236"/>
      <c r="G44" s="167">
        <f t="shared" si="20"/>
        <v>31.062000000000001</v>
      </c>
      <c r="H44" s="294">
        <f t="shared" si="6"/>
        <v>0</v>
      </c>
      <c r="I44" s="168">
        <v>0</v>
      </c>
      <c r="J44" s="167"/>
      <c r="K44" s="169">
        <f t="shared" si="2"/>
        <v>31.062000000000001</v>
      </c>
      <c r="L44" s="117">
        <f t="shared" si="11"/>
        <v>20.708000000000002</v>
      </c>
      <c r="M44" s="118">
        <f t="shared" si="16"/>
        <v>20.708000000000002</v>
      </c>
      <c r="N44" s="109">
        <f t="shared" si="17"/>
        <v>20.708000000000002</v>
      </c>
    </row>
    <row r="45" spans="1:14" s="127" customFormat="1" ht="12.75" customHeight="1" thickBot="1" x14ac:dyDescent="0.25">
      <c r="A45" s="307">
        <v>8</v>
      </c>
      <c r="B45" s="316" t="s">
        <v>11</v>
      </c>
      <c r="C45" s="252" t="s">
        <v>85</v>
      </c>
      <c r="D45" s="181" t="s">
        <v>88</v>
      </c>
      <c r="E45" s="182" t="s">
        <v>78</v>
      </c>
      <c r="F45" s="237">
        <v>3.7401999999999998E-2</v>
      </c>
      <c r="G45" s="183">
        <f>F45*D2</f>
        <v>28.051499999999997</v>
      </c>
      <c r="H45" s="295">
        <f t="shared" si="6"/>
        <v>0</v>
      </c>
      <c r="I45" s="184">
        <f>F45*D4</f>
        <v>18.701000000000001</v>
      </c>
      <c r="J45" s="183"/>
      <c r="K45" s="185">
        <f t="shared" si="2"/>
        <v>46.752499999999998</v>
      </c>
      <c r="L45" s="117"/>
      <c r="M45" s="118"/>
      <c r="N45" s="109"/>
    </row>
    <row r="46" spans="1:14" s="127" customFormat="1" ht="12.75" customHeight="1" thickBot="1" x14ac:dyDescent="0.25">
      <c r="A46" s="308"/>
      <c r="B46" s="317"/>
      <c r="C46" s="253"/>
      <c r="D46" s="181" t="s">
        <v>88</v>
      </c>
      <c r="E46" s="182" t="s">
        <v>67</v>
      </c>
      <c r="F46" s="238"/>
      <c r="G46" s="183">
        <f>G45</f>
        <v>28.051499999999997</v>
      </c>
      <c r="H46" s="295">
        <f t="shared" si="6"/>
        <v>0</v>
      </c>
      <c r="I46" s="184">
        <f>I45</f>
        <v>18.701000000000001</v>
      </c>
      <c r="J46" s="183"/>
      <c r="K46" s="185">
        <f t="shared" si="2"/>
        <v>46.752499999999998</v>
      </c>
      <c r="L46" s="117"/>
      <c r="M46" s="118"/>
      <c r="N46" s="109"/>
    </row>
    <row r="47" spans="1:14" s="127" customFormat="1" ht="12.75" customHeight="1" thickBot="1" x14ac:dyDescent="0.25">
      <c r="A47" s="308"/>
      <c r="B47" s="317"/>
      <c r="C47" s="253"/>
      <c r="D47" s="181" t="s">
        <v>88</v>
      </c>
      <c r="E47" s="182" t="s">
        <v>68</v>
      </c>
      <c r="F47" s="238"/>
      <c r="G47" s="183">
        <f t="shared" ref="G47:G50" si="21">G46</f>
        <v>28.051499999999997</v>
      </c>
      <c r="H47" s="295">
        <f t="shared" si="6"/>
        <v>0</v>
      </c>
      <c r="I47" s="184">
        <f t="shared" ref="I47:I50" si="22">I46</f>
        <v>18.701000000000001</v>
      </c>
      <c r="J47" s="183"/>
      <c r="K47" s="185">
        <f t="shared" si="2"/>
        <v>46.752499999999998</v>
      </c>
      <c r="L47" s="117"/>
      <c r="M47" s="118"/>
      <c r="N47" s="109"/>
    </row>
    <row r="48" spans="1:14" s="127" customFormat="1" ht="12.75" customHeight="1" thickBot="1" x14ac:dyDescent="0.25">
      <c r="A48" s="308"/>
      <c r="B48" s="317"/>
      <c r="C48" s="253"/>
      <c r="D48" s="181" t="s">
        <v>88</v>
      </c>
      <c r="E48" s="187" t="s">
        <v>69</v>
      </c>
      <c r="F48" s="238"/>
      <c r="G48" s="183">
        <f t="shared" si="21"/>
        <v>28.051499999999997</v>
      </c>
      <c r="H48" s="295">
        <f t="shared" si="6"/>
        <v>0</v>
      </c>
      <c r="I48" s="184">
        <f t="shared" si="22"/>
        <v>18.701000000000001</v>
      </c>
      <c r="J48" s="183"/>
      <c r="K48" s="185">
        <f t="shared" si="2"/>
        <v>46.752499999999998</v>
      </c>
      <c r="L48" s="117"/>
      <c r="M48" s="118"/>
      <c r="N48" s="109"/>
    </row>
    <row r="49" spans="1:14" s="127" customFormat="1" ht="12.75" customHeight="1" thickBot="1" x14ac:dyDescent="0.25">
      <c r="A49" s="308"/>
      <c r="B49" s="317"/>
      <c r="C49" s="253"/>
      <c r="D49" s="181" t="s">
        <v>89</v>
      </c>
      <c r="E49" s="182" t="s">
        <v>70</v>
      </c>
      <c r="F49" s="238"/>
      <c r="G49" s="183">
        <f t="shared" si="21"/>
        <v>28.051499999999997</v>
      </c>
      <c r="H49" s="295">
        <f t="shared" si="6"/>
        <v>0</v>
      </c>
      <c r="I49" s="184">
        <f t="shared" si="22"/>
        <v>18.701000000000001</v>
      </c>
      <c r="J49" s="183"/>
      <c r="K49" s="185">
        <f t="shared" si="2"/>
        <v>46.752499999999998</v>
      </c>
      <c r="L49" s="117"/>
      <c r="M49" s="118"/>
      <c r="N49" s="109"/>
    </row>
    <row r="50" spans="1:14" s="127" customFormat="1" ht="12.75" customHeight="1" thickBot="1" x14ac:dyDescent="0.25">
      <c r="A50" s="309"/>
      <c r="B50" s="318"/>
      <c r="C50" s="254"/>
      <c r="D50" s="181" t="s">
        <v>89</v>
      </c>
      <c r="E50" s="182" t="s">
        <v>71</v>
      </c>
      <c r="F50" s="239"/>
      <c r="G50" s="183">
        <f t="shared" si="21"/>
        <v>28.051499999999997</v>
      </c>
      <c r="H50" s="295">
        <f t="shared" si="6"/>
        <v>0</v>
      </c>
      <c r="I50" s="184">
        <f t="shared" si="22"/>
        <v>18.701000000000001</v>
      </c>
      <c r="J50" s="183"/>
      <c r="K50" s="185">
        <f t="shared" si="2"/>
        <v>46.752499999999998</v>
      </c>
      <c r="L50" s="117"/>
      <c r="M50" s="118"/>
      <c r="N50" s="109"/>
    </row>
    <row r="51" spans="1:14" s="127" customFormat="1" ht="12.75" customHeight="1" thickBot="1" x14ac:dyDescent="0.25">
      <c r="A51" s="307">
        <v>9</v>
      </c>
      <c r="B51" s="316" t="s">
        <v>11</v>
      </c>
      <c r="C51" s="252" t="s">
        <v>85</v>
      </c>
      <c r="D51" s="181" t="s">
        <v>89</v>
      </c>
      <c r="E51" s="182" t="s">
        <v>72</v>
      </c>
      <c r="F51" s="237">
        <v>3.4424000000000003E-2</v>
      </c>
      <c r="G51" s="183">
        <f>F51*D2</f>
        <v>25.818000000000001</v>
      </c>
      <c r="H51" s="295">
        <f t="shared" si="6"/>
        <v>0</v>
      </c>
      <c r="I51" s="184">
        <f>F51*D4</f>
        <v>17.212000000000003</v>
      </c>
      <c r="J51" s="183"/>
      <c r="K51" s="185">
        <f t="shared" si="2"/>
        <v>43.03</v>
      </c>
      <c r="L51" s="117"/>
      <c r="M51" s="118"/>
      <c r="N51" s="109"/>
    </row>
    <row r="52" spans="1:14" s="127" customFormat="1" ht="12.75" customHeight="1" thickBot="1" x14ac:dyDescent="0.25">
      <c r="A52" s="308"/>
      <c r="B52" s="317"/>
      <c r="C52" s="253"/>
      <c r="D52" s="181" t="s">
        <v>89</v>
      </c>
      <c r="E52" s="182" t="s">
        <v>73</v>
      </c>
      <c r="F52" s="238"/>
      <c r="G52" s="183">
        <f>G51</f>
        <v>25.818000000000001</v>
      </c>
      <c r="H52" s="295">
        <f t="shared" si="6"/>
        <v>0</v>
      </c>
      <c r="I52" s="184">
        <f>I51</f>
        <v>17.212000000000003</v>
      </c>
      <c r="J52" s="183"/>
      <c r="K52" s="185">
        <f t="shared" si="2"/>
        <v>43.03</v>
      </c>
      <c r="L52" s="117"/>
      <c r="M52" s="118"/>
      <c r="N52" s="109"/>
    </row>
    <row r="53" spans="1:14" s="127" customFormat="1" ht="12.75" customHeight="1" thickBot="1" x14ac:dyDescent="0.25">
      <c r="A53" s="308"/>
      <c r="B53" s="317"/>
      <c r="C53" s="253"/>
      <c r="D53" s="181" t="s">
        <v>89</v>
      </c>
      <c r="E53" s="182" t="s">
        <v>74</v>
      </c>
      <c r="F53" s="238"/>
      <c r="G53" s="183">
        <f t="shared" ref="G53:G56" si="23">G52</f>
        <v>25.818000000000001</v>
      </c>
      <c r="H53" s="295">
        <f t="shared" si="6"/>
        <v>0</v>
      </c>
      <c r="I53" s="184">
        <f t="shared" ref="I53:I56" si="24">I52</f>
        <v>17.212000000000003</v>
      </c>
      <c r="J53" s="183"/>
      <c r="K53" s="185">
        <f t="shared" si="2"/>
        <v>43.03</v>
      </c>
      <c r="L53" s="117"/>
      <c r="M53" s="118"/>
      <c r="N53" s="109"/>
    </row>
    <row r="54" spans="1:14" s="127" customFormat="1" ht="12.75" customHeight="1" thickBot="1" x14ac:dyDescent="0.25">
      <c r="A54" s="308"/>
      <c r="B54" s="317"/>
      <c r="C54" s="253"/>
      <c r="D54" s="181" t="s">
        <v>89</v>
      </c>
      <c r="E54" s="182" t="s">
        <v>75</v>
      </c>
      <c r="F54" s="238"/>
      <c r="G54" s="183">
        <f t="shared" si="23"/>
        <v>25.818000000000001</v>
      </c>
      <c r="H54" s="295">
        <f t="shared" si="6"/>
        <v>0</v>
      </c>
      <c r="I54" s="184">
        <f t="shared" si="24"/>
        <v>17.212000000000003</v>
      </c>
      <c r="J54" s="183"/>
      <c r="K54" s="185">
        <f t="shared" si="2"/>
        <v>43.03</v>
      </c>
      <c r="L54" s="117"/>
      <c r="M54" s="118"/>
      <c r="N54" s="109"/>
    </row>
    <row r="55" spans="1:14" s="127" customFormat="1" ht="12.75" customHeight="1" thickBot="1" x14ac:dyDescent="0.25">
      <c r="A55" s="308"/>
      <c r="B55" s="317"/>
      <c r="C55" s="253"/>
      <c r="D55" s="181" t="s">
        <v>89</v>
      </c>
      <c r="E55" s="182" t="s">
        <v>76</v>
      </c>
      <c r="F55" s="238"/>
      <c r="G55" s="183">
        <f t="shared" si="23"/>
        <v>25.818000000000001</v>
      </c>
      <c r="H55" s="295">
        <f t="shared" si="6"/>
        <v>0</v>
      </c>
      <c r="I55" s="184">
        <f t="shared" si="24"/>
        <v>17.212000000000003</v>
      </c>
      <c r="J55" s="183"/>
      <c r="K55" s="185">
        <f t="shared" si="2"/>
        <v>43.03</v>
      </c>
      <c r="L55" s="117"/>
      <c r="M55" s="118"/>
      <c r="N55" s="109"/>
    </row>
    <row r="56" spans="1:14" s="127" customFormat="1" ht="12.75" customHeight="1" thickBot="1" x14ac:dyDescent="0.25">
      <c r="A56" s="309"/>
      <c r="B56" s="318"/>
      <c r="C56" s="254"/>
      <c r="D56" s="181" t="s">
        <v>89</v>
      </c>
      <c r="E56" s="186" t="s">
        <v>77</v>
      </c>
      <c r="F56" s="239"/>
      <c r="G56" s="183">
        <f t="shared" si="23"/>
        <v>25.818000000000001</v>
      </c>
      <c r="H56" s="295">
        <f t="shared" si="6"/>
        <v>0</v>
      </c>
      <c r="I56" s="184">
        <f t="shared" si="24"/>
        <v>17.212000000000003</v>
      </c>
      <c r="J56" s="183"/>
      <c r="K56" s="185">
        <f t="shared" si="2"/>
        <v>43.03</v>
      </c>
      <c r="L56" s="117"/>
      <c r="M56" s="118"/>
      <c r="N56" s="109"/>
    </row>
    <row r="57" spans="1:14" s="127" customFormat="1" ht="12.75" customHeight="1" thickBot="1" x14ac:dyDescent="0.25">
      <c r="A57" s="307">
        <v>9</v>
      </c>
      <c r="B57" s="319" t="s">
        <v>11</v>
      </c>
      <c r="C57" s="255" t="s">
        <v>85</v>
      </c>
      <c r="D57" s="188" t="s">
        <v>89</v>
      </c>
      <c r="E57" s="189" t="s">
        <v>79</v>
      </c>
      <c r="F57" s="225">
        <v>3.2570000000000002E-2</v>
      </c>
      <c r="G57" s="190">
        <f>F57*D2</f>
        <v>24.427500000000002</v>
      </c>
      <c r="H57" s="296">
        <f t="shared" si="6"/>
        <v>0</v>
      </c>
      <c r="I57" s="191">
        <f>F57*D4</f>
        <v>16.285</v>
      </c>
      <c r="J57" s="190"/>
      <c r="K57" s="192">
        <f t="shared" si="2"/>
        <v>40.712500000000006</v>
      </c>
      <c r="L57" s="117"/>
      <c r="M57" s="118"/>
      <c r="N57" s="109"/>
    </row>
    <row r="58" spans="1:14" s="127" customFormat="1" ht="12.75" customHeight="1" thickBot="1" x14ac:dyDescent="0.25">
      <c r="A58" s="308"/>
      <c r="B58" s="320"/>
      <c r="C58" s="256"/>
      <c r="D58" s="188" t="s">
        <v>89</v>
      </c>
      <c r="E58" s="189" t="s">
        <v>80</v>
      </c>
      <c r="F58" s="226"/>
      <c r="G58" s="190">
        <f>G57</f>
        <v>24.427500000000002</v>
      </c>
      <c r="H58" s="296">
        <f t="shared" si="6"/>
        <v>0</v>
      </c>
      <c r="I58" s="191">
        <f>I57</f>
        <v>16.285</v>
      </c>
      <c r="J58" s="190"/>
      <c r="K58" s="192">
        <f t="shared" si="2"/>
        <v>40.712500000000006</v>
      </c>
      <c r="L58" s="117"/>
      <c r="M58" s="118"/>
      <c r="N58" s="109"/>
    </row>
    <row r="59" spans="1:14" s="127" customFormat="1" ht="12.75" customHeight="1" thickBot="1" x14ac:dyDescent="0.25">
      <c r="A59" s="308"/>
      <c r="B59" s="320"/>
      <c r="C59" s="256"/>
      <c r="D59" s="188" t="s">
        <v>89</v>
      </c>
      <c r="E59" s="189" t="s">
        <v>81</v>
      </c>
      <c r="F59" s="226"/>
      <c r="G59" s="190">
        <f t="shared" ref="G59:G62" si="25">G58</f>
        <v>24.427500000000002</v>
      </c>
      <c r="H59" s="296">
        <f t="shared" si="6"/>
        <v>0</v>
      </c>
      <c r="I59" s="191">
        <f t="shared" ref="I59:I62" si="26">I58</f>
        <v>16.285</v>
      </c>
      <c r="J59" s="190"/>
      <c r="K59" s="192">
        <f t="shared" si="2"/>
        <v>40.712500000000006</v>
      </c>
      <c r="L59" s="117"/>
      <c r="M59" s="118"/>
      <c r="N59" s="109"/>
    </row>
    <row r="60" spans="1:14" s="127" customFormat="1" ht="12.75" customHeight="1" thickBot="1" x14ac:dyDescent="0.25">
      <c r="A60" s="308"/>
      <c r="B60" s="320"/>
      <c r="C60" s="256"/>
      <c r="D60" s="188" t="s">
        <v>89</v>
      </c>
      <c r="E60" s="193" t="s">
        <v>82</v>
      </c>
      <c r="F60" s="226"/>
      <c r="G60" s="190">
        <f t="shared" si="25"/>
        <v>24.427500000000002</v>
      </c>
      <c r="H60" s="296">
        <f t="shared" si="6"/>
        <v>0</v>
      </c>
      <c r="I60" s="191">
        <f t="shared" si="26"/>
        <v>16.285</v>
      </c>
      <c r="J60" s="190"/>
      <c r="K60" s="192">
        <f t="shared" si="2"/>
        <v>40.712500000000006</v>
      </c>
      <c r="L60" s="117"/>
      <c r="M60" s="118"/>
      <c r="N60" s="109"/>
    </row>
    <row r="61" spans="1:14" s="127" customFormat="1" ht="12.75" customHeight="1" thickBot="1" x14ac:dyDescent="0.25">
      <c r="A61" s="308"/>
      <c r="B61" s="320"/>
      <c r="C61" s="256"/>
      <c r="D61" s="188" t="s">
        <v>90</v>
      </c>
      <c r="E61" s="189" t="s">
        <v>83</v>
      </c>
      <c r="F61" s="226"/>
      <c r="G61" s="190">
        <f t="shared" si="25"/>
        <v>24.427500000000002</v>
      </c>
      <c r="H61" s="296">
        <f t="shared" si="6"/>
        <v>0</v>
      </c>
      <c r="I61" s="191">
        <f t="shared" si="26"/>
        <v>16.285</v>
      </c>
      <c r="J61" s="190"/>
      <c r="K61" s="192">
        <f t="shared" si="2"/>
        <v>40.712500000000006</v>
      </c>
      <c r="L61" s="117"/>
      <c r="M61" s="118"/>
      <c r="N61" s="109"/>
    </row>
    <row r="62" spans="1:14" s="127" customFormat="1" ht="12.75" customHeight="1" thickBot="1" x14ac:dyDescent="0.25">
      <c r="A62" s="309"/>
      <c r="B62" s="321"/>
      <c r="C62" s="257"/>
      <c r="D62" s="188" t="s">
        <v>90</v>
      </c>
      <c r="E62" s="189" t="s">
        <v>84</v>
      </c>
      <c r="F62" s="227"/>
      <c r="G62" s="190">
        <f t="shared" si="25"/>
        <v>24.427500000000002</v>
      </c>
      <c r="H62" s="296">
        <f t="shared" si="6"/>
        <v>0</v>
      </c>
      <c r="I62" s="191">
        <f t="shared" si="26"/>
        <v>16.285</v>
      </c>
      <c r="J62" s="190"/>
      <c r="K62" s="192">
        <f t="shared" si="2"/>
        <v>40.712500000000006</v>
      </c>
      <c r="L62" s="117"/>
      <c r="M62" s="118"/>
      <c r="N62" s="109"/>
    </row>
    <row r="63" spans="1:14" s="180" customFormat="1" ht="31.5" customHeight="1" thickBot="1" x14ac:dyDescent="0.25">
      <c r="A63" s="240" t="s">
        <v>47</v>
      </c>
      <c r="B63" s="241"/>
      <c r="C63" s="241"/>
      <c r="D63" s="241"/>
      <c r="E63" s="241"/>
      <c r="F63" s="242"/>
      <c r="G63" s="89">
        <f>SUBTOTAL(9,G7:G62)</f>
        <v>1887.8039999999992</v>
      </c>
      <c r="H63" s="297"/>
      <c r="I63" s="89">
        <f>SUBTOTAL(9,I7:I62)</f>
        <v>313.18800000000005</v>
      </c>
      <c r="J63" s="175"/>
      <c r="K63" s="176">
        <f>SUBTOTAL(9,K8:K62)</f>
        <v>2144.9917499999997</v>
      </c>
      <c r="L63" s="177">
        <f>SUBTOTAL(9,L8:L62)</f>
        <v>908.01449999999988</v>
      </c>
      <c r="M63" s="178">
        <f>SUBTOTAL(9,M8:M62)</f>
        <v>908.01449999999988</v>
      </c>
      <c r="N63" s="179">
        <f>SUBTOTAL(9,N7:N62)</f>
        <v>945.34799999999984</v>
      </c>
    </row>
  </sheetData>
  <autoFilter ref="A6:C9">
    <filterColumn colId="1" showButton="0">
      <filters>
        <filter val="ALİ"/>
        <filter val="AYGÜL"/>
        <filter val="CELALETTİN"/>
        <filter val="ÇİĞDEM"/>
        <filter val="DURSADE"/>
        <filter val="ELİF"/>
        <filter val="ESRA"/>
        <filter val="FİRDEVS"/>
        <filter val="GÜL"/>
        <filter val="HACIKIZ"/>
        <filter val="HATİCE"/>
        <filter val="HÜSEYİN"/>
        <filter val="İSMET"/>
        <filter val="KUBİLAY HAN"/>
        <filter val="Lütfen excel olarak geri gönderiniz."/>
        <filter val="MEHMET"/>
        <filter val="METİN"/>
        <filter val="MURAT"/>
        <filter val="MUSTAFA"/>
        <filter val="NAZLI"/>
        <filter val="OSMAN"/>
        <filter val="RABİA NURAY"/>
        <filter val="REFİYE RANA"/>
        <filter val="RUKİYE"/>
        <filter val="SELİM"/>
        <filter val="SEMA"/>
        <filter val="ŞERİFE"/>
        <filter val="YAKUP"/>
        <filter val="YASIN"/>
        <filter val="ZEKERİYA"/>
      </filters>
    </filterColumn>
  </autoFilter>
  <mergeCells count="47">
    <mergeCell ref="A33:A38"/>
    <mergeCell ref="A39:A44"/>
    <mergeCell ref="A45:A50"/>
    <mergeCell ref="A51:A56"/>
    <mergeCell ref="A57:A62"/>
    <mergeCell ref="A9:A14"/>
    <mergeCell ref="A15:A20"/>
    <mergeCell ref="A21:A26"/>
    <mergeCell ref="A27:A32"/>
    <mergeCell ref="F15:F20"/>
    <mergeCell ref="F7:F8"/>
    <mergeCell ref="F9:F14"/>
    <mergeCell ref="A1:N1"/>
    <mergeCell ref="A2:C2"/>
    <mergeCell ref="A3:C3"/>
    <mergeCell ref="A4:C4"/>
    <mergeCell ref="A5:C5"/>
    <mergeCell ref="F4:H4"/>
    <mergeCell ref="B7:B8"/>
    <mergeCell ref="B9:B14"/>
    <mergeCell ref="B15:B20"/>
    <mergeCell ref="C7:C8"/>
    <mergeCell ref="C9:C14"/>
    <mergeCell ref="C15:C20"/>
    <mergeCell ref="A7:A8"/>
    <mergeCell ref="A63:F63"/>
    <mergeCell ref="F21:F26"/>
    <mergeCell ref="F27:F32"/>
    <mergeCell ref="C39:C44"/>
    <mergeCell ref="C45:C50"/>
    <mergeCell ref="C51:C56"/>
    <mergeCell ref="C57:C62"/>
    <mergeCell ref="B27:B32"/>
    <mergeCell ref="B33:B38"/>
    <mergeCell ref="B39:B44"/>
    <mergeCell ref="B45:B50"/>
    <mergeCell ref="B51:B56"/>
    <mergeCell ref="B57:B62"/>
    <mergeCell ref="C33:C38"/>
    <mergeCell ref="B21:B26"/>
    <mergeCell ref="C21:C26"/>
    <mergeCell ref="F57:F62"/>
    <mergeCell ref="C27:C32"/>
    <mergeCell ref="F33:F38"/>
    <mergeCell ref="F39:F44"/>
    <mergeCell ref="F45:F50"/>
    <mergeCell ref="F51:F56"/>
  </mergeCells>
  <pageMargins left="0" right="0" top="0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YASİN CEPECİ</vt:lpstr>
      <vt:lpstr>FİRDEVS DÜZGÜN YİĞİT</vt:lpstr>
    </vt:vector>
  </TitlesOfParts>
  <Company>SilentAll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</dc:creator>
  <cp:lastModifiedBy>User</cp:lastModifiedBy>
  <cp:lastPrinted>2022-02-21T13:04:32Z</cp:lastPrinted>
  <dcterms:created xsi:type="dcterms:W3CDTF">2020-09-29T20:39:29Z</dcterms:created>
  <dcterms:modified xsi:type="dcterms:W3CDTF">2022-02-25T07:28:07Z</dcterms:modified>
</cp:coreProperties>
</file>